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57FADA-620C-4986-9C2B-849B2DF1B448}" xr6:coauthVersionLast="47" xr6:coauthVersionMax="47" xr10:uidLastSave="{00000000-0000-0000-0000-000000000000}"/>
  <bookViews>
    <workbookView xWindow="-120" yWindow="-120" windowWidth="20730" windowHeight="11040" tabRatio="607" firstSheet="4" activeTab="9" xr2:uid="{00000000-000D-0000-FFFF-FFFF00000000}"/>
  </bookViews>
  <sheets>
    <sheet name="New Clubs" sheetId="42" state="hidden" r:id="rId1"/>
    <sheet name="CROSS COUNTRY LEG 1 GIRLS" sheetId="54" state="hidden" r:id="rId2"/>
    <sheet name="GIRLS U 10" sheetId="58" r:id="rId3"/>
    <sheet name="GIRLS U12" sheetId="59" r:id="rId4"/>
    <sheet name="GIRLS U14" sheetId="60" r:id="rId5"/>
    <sheet name="GIRLS U16" sheetId="61" r:id="rId6"/>
    <sheet name="WOMEN U18" sheetId="57" r:id="rId7"/>
    <sheet name="WOMEN U20" sheetId="62" r:id="rId8"/>
    <sheet name="WOMEN SENIOR" sheetId="63" r:id="rId9"/>
    <sheet name="WOMEN MASTERS" sheetId="64" r:id="rId10"/>
    <sheet name="MASTER LIST" sheetId="56" r:id="rId11"/>
    <sheet name="EVENT" sheetId="55" state="hidden" r:id="rId12"/>
    <sheet name="CLUBS" sheetId="53" state="hidden" r:id="rId13"/>
  </sheets>
  <externalReferences>
    <externalReference r:id="rId14"/>
    <externalReference r:id="rId15"/>
  </externalReferences>
  <definedNames>
    <definedName name="_xlnm._FilterDatabase" localSheetId="1" hidden="1">'CROSS COUNTRY LEG 1 GIRLS'!$B$8:$M$174</definedName>
    <definedName name="_xlnm._FilterDatabase" localSheetId="2" hidden="1">'GIRLS U 10'!$A$10:$N$100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/>
</workbook>
</file>

<file path=xl/calcChain.xml><?xml version="1.0" encoding="utf-8"?>
<calcChain xmlns="http://schemas.openxmlformats.org/spreadsheetml/2006/main">
  <c r="G78" i="61" l="1"/>
  <c r="H78" i="61"/>
  <c r="I78" i="61"/>
  <c r="J78" i="61"/>
  <c r="K78" i="61"/>
  <c r="K66" i="57" l="1"/>
  <c r="J66" i="57"/>
  <c r="I66" i="57"/>
  <c r="H66" i="57"/>
  <c r="G66" i="57"/>
  <c r="G13" i="60" l="1"/>
  <c r="H13" i="60"/>
  <c r="I13" i="60"/>
  <c r="J13" i="60"/>
  <c r="K13" i="60"/>
  <c r="L13" i="60"/>
  <c r="G14" i="60"/>
  <c r="H14" i="60"/>
  <c r="I14" i="60"/>
  <c r="J14" i="60"/>
  <c r="K14" i="60"/>
  <c r="L14" i="60"/>
  <c r="G15" i="60"/>
  <c r="H15" i="60"/>
  <c r="I15" i="60"/>
  <c r="J15" i="60"/>
  <c r="K15" i="60"/>
  <c r="L15" i="60"/>
  <c r="G16" i="60"/>
  <c r="H16" i="60"/>
  <c r="I16" i="60"/>
  <c r="J16" i="60"/>
  <c r="K16" i="60"/>
  <c r="L16" i="60"/>
  <c r="G17" i="60"/>
  <c r="H17" i="60"/>
  <c r="I17" i="60"/>
  <c r="J17" i="60"/>
  <c r="K17" i="60"/>
  <c r="L17" i="60"/>
  <c r="G19" i="60"/>
  <c r="H19" i="60"/>
  <c r="I19" i="60"/>
  <c r="J19" i="60"/>
  <c r="K19" i="60"/>
  <c r="L19" i="60"/>
  <c r="G21" i="60"/>
  <c r="H21" i="60"/>
  <c r="I21" i="60"/>
  <c r="J21" i="60"/>
  <c r="K21" i="60"/>
  <c r="L21" i="60"/>
  <c r="G22" i="60"/>
  <c r="H22" i="60"/>
  <c r="I22" i="60"/>
  <c r="J22" i="60"/>
  <c r="K22" i="60"/>
  <c r="L22" i="60"/>
  <c r="G24" i="60"/>
  <c r="H24" i="60"/>
  <c r="I24" i="60"/>
  <c r="J24" i="60"/>
  <c r="K24" i="60"/>
  <c r="L24" i="60"/>
  <c r="G26" i="60"/>
  <c r="H26" i="60"/>
  <c r="I26" i="60"/>
  <c r="J26" i="60"/>
  <c r="K26" i="60"/>
  <c r="G28" i="60"/>
  <c r="H28" i="60"/>
  <c r="I28" i="60"/>
  <c r="J28" i="60"/>
  <c r="K28" i="60"/>
  <c r="G37" i="60"/>
  <c r="H37" i="60"/>
  <c r="I37" i="60"/>
  <c r="J37" i="60"/>
  <c r="K37" i="60"/>
  <c r="L37" i="60"/>
  <c r="G38" i="60"/>
  <c r="H38" i="60"/>
  <c r="I38" i="60"/>
  <c r="J38" i="60"/>
  <c r="K38" i="60"/>
  <c r="L38" i="60"/>
  <c r="G39" i="60"/>
  <c r="H39" i="60"/>
  <c r="I39" i="60"/>
  <c r="J39" i="60"/>
  <c r="K39" i="60"/>
  <c r="L39" i="60"/>
  <c r="G41" i="60"/>
  <c r="H41" i="60"/>
  <c r="I41" i="60"/>
  <c r="J41" i="60"/>
  <c r="K41" i="60"/>
  <c r="L41" i="60"/>
  <c r="G43" i="60"/>
  <c r="H43" i="60"/>
  <c r="I43" i="60"/>
  <c r="J43" i="60"/>
  <c r="K43" i="60"/>
  <c r="L43" i="60"/>
  <c r="G44" i="60"/>
  <c r="H44" i="60"/>
  <c r="I44" i="60"/>
  <c r="J44" i="60"/>
  <c r="K44" i="60"/>
  <c r="L44" i="60"/>
  <c r="G47" i="60"/>
  <c r="H47" i="60"/>
  <c r="I47" i="60"/>
  <c r="J47" i="60"/>
  <c r="K47" i="60"/>
  <c r="L47" i="60"/>
  <c r="G50" i="60"/>
  <c r="H50" i="60"/>
  <c r="I50" i="60"/>
  <c r="J50" i="60"/>
  <c r="K50" i="60"/>
  <c r="L50" i="60"/>
  <c r="G53" i="60"/>
  <c r="H53" i="60"/>
  <c r="I53" i="60"/>
  <c r="J53" i="60"/>
  <c r="K53" i="60"/>
  <c r="L53" i="60"/>
  <c r="G55" i="60"/>
  <c r="H55" i="60"/>
  <c r="I55" i="60"/>
  <c r="J55" i="60"/>
  <c r="K55" i="60"/>
  <c r="L55" i="60"/>
  <c r="G57" i="60"/>
  <c r="H57" i="60"/>
  <c r="I57" i="60"/>
  <c r="J57" i="60"/>
  <c r="K57" i="60"/>
  <c r="G58" i="60"/>
  <c r="H58" i="60"/>
  <c r="I58" i="60"/>
  <c r="J58" i="60"/>
  <c r="K58" i="60"/>
  <c r="G70" i="60"/>
  <c r="H70" i="60"/>
  <c r="I70" i="60"/>
  <c r="J70" i="60"/>
  <c r="K70" i="60"/>
  <c r="G59" i="60"/>
  <c r="H59" i="60"/>
  <c r="I59" i="60"/>
  <c r="J59" i="60"/>
  <c r="K59" i="60"/>
  <c r="G60" i="60"/>
  <c r="H60" i="60"/>
  <c r="I60" i="60"/>
  <c r="J60" i="60"/>
  <c r="K60" i="60"/>
  <c r="G61" i="60"/>
  <c r="H61" i="60"/>
  <c r="I61" i="60"/>
  <c r="J61" i="60"/>
  <c r="K61" i="60"/>
  <c r="G62" i="60"/>
  <c r="H62" i="60"/>
  <c r="I62" i="60"/>
  <c r="J62" i="60"/>
  <c r="K62" i="60"/>
  <c r="G64" i="60"/>
  <c r="H64" i="60"/>
  <c r="I64" i="60"/>
  <c r="J64" i="60"/>
  <c r="K64" i="60"/>
  <c r="L64" i="60"/>
  <c r="G65" i="60"/>
  <c r="H65" i="60"/>
  <c r="I65" i="60"/>
  <c r="J65" i="60"/>
  <c r="K65" i="60"/>
  <c r="L65" i="60"/>
  <c r="G67" i="60"/>
  <c r="H67" i="60"/>
  <c r="I67" i="60"/>
  <c r="J67" i="60"/>
  <c r="K67" i="60"/>
  <c r="L67" i="60"/>
  <c r="G71" i="60"/>
  <c r="H71" i="60"/>
  <c r="I71" i="60"/>
  <c r="J71" i="60"/>
  <c r="K71" i="60"/>
  <c r="G72" i="60"/>
  <c r="H72" i="60"/>
  <c r="I72" i="60"/>
  <c r="J72" i="60"/>
  <c r="K72" i="60"/>
  <c r="G73" i="60"/>
  <c r="H73" i="60"/>
  <c r="I73" i="60"/>
  <c r="J73" i="60"/>
  <c r="K73" i="60"/>
  <c r="G74" i="60"/>
  <c r="H74" i="60"/>
  <c r="I74" i="60"/>
  <c r="J74" i="60"/>
  <c r="K74" i="60"/>
  <c r="G69" i="60"/>
  <c r="H69" i="60"/>
  <c r="I69" i="60"/>
  <c r="J69" i="60"/>
  <c r="K69" i="60"/>
  <c r="G79" i="60"/>
  <c r="H79" i="60"/>
  <c r="I79" i="60"/>
  <c r="J79" i="60"/>
  <c r="K79" i="60"/>
  <c r="L79" i="60"/>
  <c r="G80" i="60"/>
  <c r="H80" i="60"/>
  <c r="I80" i="60"/>
  <c r="J80" i="60"/>
  <c r="K80" i="60"/>
  <c r="L80" i="60"/>
  <c r="G81" i="60"/>
  <c r="H81" i="60"/>
  <c r="I81" i="60"/>
  <c r="J81" i="60"/>
  <c r="K81" i="60"/>
  <c r="L81" i="60"/>
  <c r="G82" i="60"/>
  <c r="H82" i="60"/>
  <c r="I82" i="60"/>
  <c r="J82" i="60"/>
  <c r="K82" i="60"/>
  <c r="L82" i="60"/>
  <c r="G83" i="60"/>
  <c r="H83" i="60"/>
  <c r="I83" i="60"/>
  <c r="J83" i="60"/>
  <c r="K83" i="60"/>
  <c r="L83" i="60"/>
  <c r="G84" i="60"/>
  <c r="H84" i="60"/>
  <c r="I84" i="60"/>
  <c r="J84" i="60"/>
  <c r="K84" i="60"/>
  <c r="L84" i="60"/>
  <c r="G85" i="60"/>
  <c r="H85" i="60"/>
  <c r="I85" i="60"/>
  <c r="J85" i="60"/>
  <c r="K85" i="60"/>
  <c r="L85" i="60"/>
  <c r="G86" i="60"/>
  <c r="H86" i="60"/>
  <c r="I86" i="60"/>
  <c r="J86" i="60"/>
  <c r="K86" i="60"/>
  <c r="L86" i="60"/>
  <c r="G87" i="60"/>
  <c r="H87" i="60"/>
  <c r="I87" i="60"/>
  <c r="J87" i="60"/>
  <c r="K87" i="60"/>
  <c r="L87" i="60"/>
  <c r="G89" i="60"/>
  <c r="H89" i="60"/>
  <c r="I89" i="60"/>
  <c r="J89" i="60"/>
  <c r="K89" i="60"/>
  <c r="G90" i="60"/>
  <c r="H90" i="60"/>
  <c r="I90" i="60"/>
  <c r="J90" i="60"/>
  <c r="K90" i="60"/>
  <c r="G91" i="60"/>
  <c r="H91" i="60"/>
  <c r="I91" i="60"/>
  <c r="J91" i="60"/>
  <c r="K91" i="60"/>
  <c r="G92" i="60"/>
  <c r="H92" i="60"/>
  <c r="I92" i="60"/>
  <c r="J92" i="60"/>
  <c r="K92" i="60"/>
  <c r="G93" i="60"/>
  <c r="H93" i="60"/>
  <c r="I93" i="60"/>
  <c r="J93" i="60"/>
  <c r="K93" i="60"/>
  <c r="G94" i="60"/>
  <c r="H94" i="60"/>
  <c r="I94" i="60"/>
  <c r="J94" i="60"/>
  <c r="K94" i="60"/>
  <c r="G99" i="60"/>
  <c r="H99" i="60"/>
  <c r="I99" i="60"/>
  <c r="J99" i="60"/>
  <c r="K99" i="60"/>
  <c r="L99" i="60"/>
  <c r="G101" i="60"/>
  <c r="H101" i="60"/>
  <c r="I101" i="60"/>
  <c r="J101" i="60"/>
  <c r="K101" i="60"/>
  <c r="G102" i="60"/>
  <c r="H102" i="60"/>
  <c r="I102" i="60"/>
  <c r="J102" i="60"/>
  <c r="K102" i="60"/>
  <c r="G103" i="60"/>
  <c r="H103" i="60"/>
  <c r="I103" i="60"/>
  <c r="J103" i="60"/>
  <c r="K103" i="60"/>
  <c r="G104" i="60"/>
  <c r="H104" i="60"/>
  <c r="I104" i="60"/>
  <c r="J104" i="60"/>
  <c r="K104" i="60"/>
  <c r="G106" i="60"/>
  <c r="H106" i="60"/>
  <c r="I106" i="60"/>
  <c r="J106" i="60"/>
  <c r="K106" i="60"/>
  <c r="G105" i="60"/>
  <c r="H105" i="60"/>
  <c r="I105" i="60"/>
  <c r="J105" i="60"/>
  <c r="K105" i="60"/>
  <c r="G108" i="60"/>
  <c r="H108" i="60"/>
  <c r="I108" i="60"/>
  <c r="J108" i="60"/>
  <c r="K108" i="60"/>
  <c r="G109" i="60"/>
  <c r="H109" i="60"/>
  <c r="I109" i="60"/>
  <c r="J109" i="60"/>
  <c r="K109" i="60"/>
  <c r="G110" i="60"/>
  <c r="H110" i="60"/>
  <c r="I110" i="60"/>
  <c r="J110" i="60"/>
  <c r="K110" i="60"/>
  <c r="G112" i="60"/>
  <c r="H112" i="60"/>
  <c r="I112" i="60"/>
  <c r="J112" i="60"/>
  <c r="K112" i="60"/>
  <c r="L112" i="60"/>
  <c r="G116" i="60"/>
  <c r="H116" i="60"/>
  <c r="I116" i="60"/>
  <c r="J116" i="60"/>
  <c r="K116" i="60"/>
  <c r="L116" i="60"/>
  <c r="G117" i="60"/>
  <c r="H117" i="60"/>
  <c r="I117" i="60"/>
  <c r="J117" i="60"/>
  <c r="K117" i="60"/>
  <c r="L117" i="60"/>
  <c r="G119" i="60"/>
  <c r="H119" i="60"/>
  <c r="I119" i="60"/>
  <c r="J119" i="60"/>
  <c r="K119" i="60"/>
  <c r="L119" i="60"/>
  <c r="G120" i="60"/>
  <c r="H120" i="60"/>
  <c r="I120" i="60"/>
  <c r="J120" i="60"/>
  <c r="K120" i="60"/>
  <c r="L120" i="60"/>
  <c r="G121" i="60"/>
  <c r="H121" i="60"/>
  <c r="I121" i="60"/>
  <c r="J121" i="60"/>
  <c r="K121" i="60"/>
  <c r="L121" i="60"/>
  <c r="G122" i="60"/>
  <c r="H122" i="60"/>
  <c r="I122" i="60"/>
  <c r="J122" i="60"/>
  <c r="K122" i="60"/>
  <c r="L122" i="60"/>
  <c r="G124" i="60"/>
  <c r="H124" i="60"/>
  <c r="I124" i="60"/>
  <c r="J124" i="60"/>
  <c r="K124" i="60"/>
  <c r="L124" i="60"/>
  <c r="G126" i="60"/>
  <c r="H126" i="60"/>
  <c r="I126" i="60"/>
  <c r="J126" i="60"/>
  <c r="K126" i="60"/>
  <c r="L126" i="60"/>
  <c r="G128" i="60"/>
  <c r="H128" i="60"/>
  <c r="I128" i="60"/>
  <c r="J128" i="60"/>
  <c r="K128" i="60"/>
  <c r="L128" i="60"/>
  <c r="L45" i="64"/>
  <c r="K45" i="64"/>
  <c r="J45" i="64"/>
  <c r="I45" i="64"/>
  <c r="H45" i="64"/>
  <c r="G45" i="64"/>
  <c r="L39" i="64"/>
  <c r="K39" i="64"/>
  <c r="J39" i="64"/>
  <c r="I39" i="64"/>
  <c r="H39" i="64"/>
  <c r="G39" i="64"/>
  <c r="L30" i="64"/>
  <c r="K30" i="64"/>
  <c r="J30" i="64"/>
  <c r="I30" i="64"/>
  <c r="H30" i="64"/>
  <c r="G30" i="64"/>
  <c r="K33" i="64"/>
  <c r="J33" i="64"/>
  <c r="I33" i="64"/>
  <c r="H33" i="64"/>
  <c r="G33" i="64"/>
  <c r="L27" i="64"/>
  <c r="K27" i="64"/>
  <c r="J27" i="64"/>
  <c r="I27" i="64"/>
  <c r="H27" i="64"/>
  <c r="G27" i="64"/>
  <c r="L26" i="64"/>
  <c r="K26" i="64"/>
  <c r="J26" i="64"/>
  <c r="I26" i="64"/>
  <c r="H26" i="64"/>
  <c r="G26" i="64"/>
  <c r="L19" i="64"/>
  <c r="K19" i="64"/>
  <c r="J19" i="64"/>
  <c r="I19" i="64"/>
  <c r="H19" i="64"/>
  <c r="G19" i="64"/>
  <c r="L18" i="64"/>
  <c r="K18" i="64"/>
  <c r="J18" i="64"/>
  <c r="I18" i="64"/>
  <c r="H18" i="64"/>
  <c r="G18" i="64"/>
  <c r="L16" i="64"/>
  <c r="K16" i="64"/>
  <c r="J16" i="64"/>
  <c r="I16" i="64"/>
  <c r="H16" i="64"/>
  <c r="G16" i="64"/>
  <c r="K11" i="64"/>
  <c r="J11" i="64"/>
  <c r="I11" i="64"/>
  <c r="H11" i="64"/>
  <c r="G11" i="64"/>
  <c r="K10" i="64"/>
  <c r="J10" i="64"/>
  <c r="I10" i="64"/>
  <c r="H10" i="64"/>
  <c r="G10" i="64"/>
  <c r="K34" i="64"/>
  <c r="J34" i="64"/>
  <c r="I34" i="64"/>
  <c r="H34" i="64"/>
  <c r="G34" i="64"/>
  <c r="K32" i="64"/>
  <c r="J32" i="64"/>
  <c r="I32" i="64"/>
  <c r="H32" i="64"/>
  <c r="G32" i="64"/>
  <c r="L24" i="64"/>
  <c r="K24" i="64"/>
  <c r="J24" i="64"/>
  <c r="I24" i="64"/>
  <c r="H24" i="64"/>
  <c r="G24" i="64"/>
  <c r="K12" i="64"/>
  <c r="J12" i="64"/>
  <c r="I12" i="64"/>
  <c r="H12" i="64"/>
  <c r="G12" i="64"/>
  <c r="L21" i="64"/>
  <c r="J21" i="64"/>
  <c r="I21" i="64"/>
  <c r="H21" i="64"/>
  <c r="G21" i="64"/>
  <c r="K37" i="64"/>
  <c r="J37" i="64"/>
  <c r="I37" i="64"/>
  <c r="H37" i="64"/>
  <c r="G37" i="64"/>
  <c r="L28" i="64"/>
  <c r="K28" i="64"/>
  <c r="J28" i="64"/>
  <c r="I28" i="64"/>
  <c r="H28" i="64"/>
  <c r="G28" i="64"/>
  <c r="K35" i="64"/>
  <c r="J35" i="64"/>
  <c r="I35" i="64"/>
  <c r="H35" i="64"/>
  <c r="G35" i="64"/>
  <c r="K36" i="64"/>
  <c r="J36" i="64"/>
  <c r="I36" i="64"/>
  <c r="H36" i="64"/>
  <c r="G36" i="64"/>
  <c r="K43" i="64"/>
  <c r="J43" i="64"/>
  <c r="I43" i="64"/>
  <c r="H43" i="64"/>
  <c r="G43" i="64"/>
  <c r="G10" i="57" l="1"/>
  <c r="H10" i="57"/>
  <c r="I10" i="57"/>
  <c r="J10" i="57"/>
  <c r="K10" i="57"/>
  <c r="L10" i="57"/>
  <c r="L95" i="57"/>
  <c r="K95" i="57"/>
  <c r="J95" i="57"/>
  <c r="I95" i="57"/>
  <c r="H95" i="57"/>
  <c r="G95" i="57"/>
  <c r="L94" i="57"/>
  <c r="K94" i="57"/>
  <c r="J94" i="57"/>
  <c r="I94" i="57"/>
  <c r="H94" i="57"/>
  <c r="G94" i="57"/>
  <c r="L93" i="57"/>
  <c r="K93" i="57"/>
  <c r="J93" i="57"/>
  <c r="I93" i="57"/>
  <c r="H93" i="57"/>
  <c r="G93" i="57"/>
  <c r="L91" i="57"/>
  <c r="K91" i="57"/>
  <c r="J91" i="57"/>
  <c r="I91" i="57"/>
  <c r="H91" i="57"/>
  <c r="G91" i="57"/>
  <c r="L90" i="57"/>
  <c r="K90" i="57"/>
  <c r="J90" i="57"/>
  <c r="I90" i="57"/>
  <c r="H90" i="57"/>
  <c r="G90" i="57"/>
  <c r="L88" i="57"/>
  <c r="K88" i="57"/>
  <c r="J88" i="57"/>
  <c r="I88" i="57"/>
  <c r="H88" i="57"/>
  <c r="G88" i="57"/>
  <c r="L87" i="57"/>
  <c r="K87" i="57"/>
  <c r="J87" i="57"/>
  <c r="I87" i="57"/>
  <c r="H87" i="57"/>
  <c r="G87" i="57"/>
  <c r="L86" i="57"/>
  <c r="K86" i="57"/>
  <c r="J86" i="57"/>
  <c r="I86" i="57"/>
  <c r="H86" i="57"/>
  <c r="G86" i="57"/>
  <c r="L85" i="57"/>
  <c r="K85" i="57"/>
  <c r="J85" i="57"/>
  <c r="I85" i="57"/>
  <c r="H85" i="57"/>
  <c r="G85" i="57"/>
  <c r="L84" i="57"/>
  <c r="K84" i="57"/>
  <c r="J84" i="57"/>
  <c r="I84" i="57"/>
  <c r="H84" i="57"/>
  <c r="G84" i="57"/>
  <c r="L82" i="57"/>
  <c r="K82" i="57"/>
  <c r="J82" i="57"/>
  <c r="I82" i="57"/>
  <c r="H82" i="57"/>
  <c r="G82" i="57"/>
  <c r="L81" i="57"/>
  <c r="K81" i="57"/>
  <c r="J81" i="57"/>
  <c r="I81" i="57"/>
  <c r="H81" i="57"/>
  <c r="G81" i="57"/>
  <c r="L80" i="57"/>
  <c r="K80" i="57"/>
  <c r="J80" i="57"/>
  <c r="I80" i="57"/>
  <c r="H80" i="57"/>
  <c r="G80" i="57"/>
  <c r="L79" i="57"/>
  <c r="K79" i="57"/>
  <c r="J79" i="57"/>
  <c r="I79" i="57"/>
  <c r="H79" i="57"/>
  <c r="G79" i="57"/>
  <c r="L78" i="57"/>
  <c r="K78" i="57"/>
  <c r="J78" i="57"/>
  <c r="I78" i="57"/>
  <c r="H78" i="57"/>
  <c r="G78" i="57"/>
  <c r="L76" i="57"/>
  <c r="K76" i="57"/>
  <c r="J76" i="57"/>
  <c r="I76" i="57"/>
  <c r="H76" i="57"/>
  <c r="G76" i="57"/>
  <c r="L75" i="57"/>
  <c r="K75" i="57"/>
  <c r="J75" i="57"/>
  <c r="I75" i="57"/>
  <c r="H75" i="57"/>
  <c r="G75" i="57"/>
  <c r="L74" i="57"/>
  <c r="K74" i="57"/>
  <c r="J74" i="57"/>
  <c r="I74" i="57"/>
  <c r="H74" i="57"/>
  <c r="G74" i="57"/>
  <c r="L63" i="57"/>
  <c r="K63" i="57"/>
  <c r="J63" i="57"/>
  <c r="I63" i="57"/>
  <c r="H63" i="57"/>
  <c r="G63" i="57"/>
  <c r="K70" i="57"/>
  <c r="J70" i="57"/>
  <c r="I70" i="57"/>
  <c r="H70" i="57"/>
  <c r="G70" i="57"/>
  <c r="L62" i="57"/>
  <c r="K62" i="57"/>
  <c r="J62" i="57"/>
  <c r="I62" i="57"/>
  <c r="H62" i="57"/>
  <c r="G62" i="57"/>
  <c r="L61" i="57"/>
  <c r="K61" i="57"/>
  <c r="J61" i="57"/>
  <c r="I61" i="57"/>
  <c r="H61" i="57"/>
  <c r="G61" i="57"/>
  <c r="K69" i="57"/>
  <c r="J69" i="57"/>
  <c r="I69" i="57"/>
  <c r="H69" i="57"/>
  <c r="G69" i="57"/>
  <c r="K68" i="57"/>
  <c r="J68" i="57"/>
  <c r="I68" i="57"/>
  <c r="H68" i="57"/>
  <c r="G68" i="57"/>
  <c r="K67" i="57"/>
  <c r="J67" i="57"/>
  <c r="I67" i="57"/>
  <c r="H67" i="57"/>
  <c r="G67" i="57"/>
  <c r="K65" i="57"/>
  <c r="J65" i="57"/>
  <c r="I65" i="57"/>
  <c r="H65" i="57"/>
  <c r="G65" i="57"/>
  <c r="L59" i="57"/>
  <c r="K59" i="57"/>
  <c r="J59" i="57"/>
  <c r="I59" i="57"/>
  <c r="H59" i="57"/>
  <c r="G59" i="57"/>
  <c r="K57" i="57"/>
  <c r="J57" i="57"/>
  <c r="I57" i="57"/>
  <c r="H57" i="57"/>
  <c r="G57" i="57"/>
  <c r="K56" i="57"/>
  <c r="J56" i="57"/>
  <c r="I56" i="57"/>
  <c r="H56" i="57"/>
  <c r="G56" i="57"/>
  <c r="K55" i="57"/>
  <c r="J55" i="57"/>
  <c r="I55" i="57"/>
  <c r="H55" i="57"/>
  <c r="G55" i="57"/>
  <c r="K54" i="57"/>
  <c r="J54" i="57"/>
  <c r="I54" i="57"/>
  <c r="H54" i="57"/>
  <c r="G54" i="57"/>
  <c r="K53" i="57"/>
  <c r="J53" i="57"/>
  <c r="I53" i="57"/>
  <c r="H53" i="57"/>
  <c r="G53" i="57"/>
  <c r="K52" i="57"/>
  <c r="J52" i="57"/>
  <c r="I52" i="57"/>
  <c r="H52" i="57"/>
  <c r="G52" i="57"/>
  <c r="K50" i="57"/>
  <c r="J50" i="57"/>
  <c r="I50" i="57"/>
  <c r="H50" i="57"/>
  <c r="G50" i="57"/>
  <c r="K49" i="57"/>
  <c r="J49" i="57"/>
  <c r="I49" i="57"/>
  <c r="H49" i="57"/>
  <c r="G49" i="57"/>
  <c r="L44" i="57"/>
  <c r="K44" i="57"/>
  <c r="J44" i="57"/>
  <c r="I44" i="57"/>
  <c r="H44" i="57"/>
  <c r="G44" i="57"/>
  <c r="K48" i="57"/>
  <c r="J48" i="57"/>
  <c r="I48" i="57"/>
  <c r="H48" i="57"/>
  <c r="G48" i="57"/>
  <c r="K47" i="57"/>
  <c r="J47" i="57"/>
  <c r="I47" i="57"/>
  <c r="H47" i="57"/>
  <c r="G47" i="57"/>
  <c r="K46" i="57"/>
  <c r="J46" i="57"/>
  <c r="I46" i="57"/>
  <c r="H46" i="57"/>
  <c r="G46" i="57"/>
  <c r="K38" i="57"/>
  <c r="J38" i="57"/>
  <c r="I38" i="57"/>
  <c r="H38" i="57"/>
  <c r="G38" i="57"/>
  <c r="K37" i="57"/>
  <c r="J37" i="57"/>
  <c r="I37" i="57"/>
  <c r="H37" i="57"/>
  <c r="G37" i="57"/>
  <c r="K36" i="57"/>
  <c r="J36" i="57"/>
  <c r="I36" i="57"/>
  <c r="H36" i="57"/>
  <c r="G36" i="57"/>
  <c r="K35" i="57"/>
  <c r="J35" i="57"/>
  <c r="I35" i="57"/>
  <c r="H35" i="57"/>
  <c r="G35" i="57"/>
  <c r="K34" i="57"/>
  <c r="J34" i="57"/>
  <c r="I34" i="57"/>
  <c r="H34" i="57"/>
  <c r="G34" i="57"/>
  <c r="K30" i="57"/>
  <c r="J30" i="57"/>
  <c r="I30" i="57"/>
  <c r="H30" i="57"/>
  <c r="G30" i="57"/>
  <c r="K28" i="57"/>
  <c r="J28" i="57"/>
  <c r="I28" i="57"/>
  <c r="H28" i="57"/>
  <c r="G28" i="57"/>
  <c r="K27" i="57"/>
  <c r="J27" i="57"/>
  <c r="I27" i="57"/>
  <c r="H27" i="57"/>
  <c r="G27" i="57"/>
  <c r="K26" i="57"/>
  <c r="J26" i="57"/>
  <c r="I26" i="57"/>
  <c r="H26" i="57"/>
  <c r="G26" i="57"/>
  <c r="K25" i="57"/>
  <c r="J25" i="57"/>
  <c r="I25" i="57"/>
  <c r="H25" i="57"/>
  <c r="G25" i="57"/>
  <c r="K24" i="57"/>
  <c r="J24" i="57"/>
  <c r="I24" i="57"/>
  <c r="H24" i="57"/>
  <c r="G24" i="57"/>
  <c r="L22" i="57"/>
  <c r="K22" i="57"/>
  <c r="J22" i="57"/>
  <c r="I22" i="57"/>
  <c r="H22" i="57"/>
  <c r="G22" i="57"/>
  <c r="L21" i="57"/>
  <c r="K21" i="57"/>
  <c r="J21" i="57"/>
  <c r="I21" i="57"/>
  <c r="H21" i="57"/>
  <c r="G21" i="57"/>
  <c r="L20" i="57"/>
  <c r="K20" i="57"/>
  <c r="J20" i="57"/>
  <c r="I20" i="57"/>
  <c r="H20" i="57"/>
  <c r="G20" i="57"/>
  <c r="L19" i="57"/>
  <c r="K19" i="57"/>
  <c r="J19" i="57"/>
  <c r="I19" i="57"/>
  <c r="H19" i="57"/>
  <c r="G19" i="57"/>
  <c r="L17" i="57"/>
  <c r="K17" i="57"/>
  <c r="J17" i="57"/>
  <c r="I17" i="57"/>
  <c r="H17" i="57"/>
  <c r="G17" i="57"/>
  <c r="L16" i="57"/>
  <c r="K16" i="57"/>
  <c r="J16" i="57"/>
  <c r="I16" i="57"/>
  <c r="H16" i="57"/>
  <c r="G16" i="57"/>
  <c r="L15" i="57"/>
  <c r="K15" i="57"/>
  <c r="J15" i="57"/>
  <c r="I15" i="57"/>
  <c r="H15" i="57"/>
  <c r="G15" i="57"/>
  <c r="L14" i="57"/>
  <c r="K14" i="57"/>
  <c r="J14" i="57"/>
  <c r="I14" i="57"/>
  <c r="H14" i="57"/>
  <c r="G14" i="57"/>
  <c r="L13" i="57"/>
  <c r="K13" i="57"/>
  <c r="J13" i="57"/>
  <c r="I13" i="57"/>
  <c r="H13" i="57"/>
  <c r="G13" i="57"/>
  <c r="L11" i="57"/>
  <c r="K11" i="57"/>
  <c r="J11" i="57"/>
  <c r="I11" i="57"/>
  <c r="H11" i="57"/>
  <c r="G11" i="57"/>
  <c r="M151" i="61" l="1"/>
  <c r="L151" i="61"/>
  <c r="K151" i="61"/>
  <c r="J151" i="61"/>
  <c r="I151" i="61"/>
  <c r="H151" i="61"/>
  <c r="G151" i="61"/>
  <c r="M148" i="61"/>
  <c r="L148" i="61"/>
  <c r="K148" i="61"/>
  <c r="J148" i="61"/>
  <c r="I148" i="61"/>
  <c r="H148" i="61"/>
  <c r="G148" i="61"/>
  <c r="M147" i="61"/>
  <c r="L147" i="61"/>
  <c r="K147" i="61"/>
  <c r="J147" i="61"/>
  <c r="I147" i="61"/>
  <c r="H147" i="61"/>
  <c r="G147" i="61"/>
  <c r="M138" i="61"/>
  <c r="L138" i="61"/>
  <c r="K138" i="61"/>
  <c r="J138" i="61"/>
  <c r="I138" i="61"/>
  <c r="H138" i="61"/>
  <c r="G138" i="61"/>
  <c r="M137" i="61"/>
  <c r="L137" i="61"/>
  <c r="K137" i="61"/>
  <c r="J137" i="61"/>
  <c r="I137" i="61"/>
  <c r="H137" i="61"/>
  <c r="G137" i="61"/>
  <c r="M136" i="61"/>
  <c r="L136" i="61"/>
  <c r="K136" i="61"/>
  <c r="J136" i="61"/>
  <c r="I136" i="61"/>
  <c r="H136" i="61"/>
  <c r="G136" i="61"/>
  <c r="M135" i="61"/>
  <c r="L135" i="61"/>
  <c r="K135" i="61"/>
  <c r="J135" i="61"/>
  <c r="I135" i="61"/>
  <c r="H135" i="61"/>
  <c r="G135" i="61"/>
  <c r="M134" i="61"/>
  <c r="L134" i="61"/>
  <c r="K134" i="61"/>
  <c r="J134" i="61"/>
  <c r="I134" i="61"/>
  <c r="H134" i="61"/>
  <c r="G134" i="61"/>
  <c r="M133" i="61"/>
  <c r="L133" i="61"/>
  <c r="K133" i="61"/>
  <c r="J133" i="61"/>
  <c r="I133" i="61"/>
  <c r="H133" i="61"/>
  <c r="G133" i="61"/>
  <c r="M126" i="61"/>
  <c r="L129" i="61"/>
  <c r="K129" i="61"/>
  <c r="J129" i="61"/>
  <c r="I129" i="61"/>
  <c r="H129" i="61"/>
  <c r="G129" i="61"/>
  <c r="M125" i="61"/>
  <c r="L128" i="61"/>
  <c r="K128" i="61"/>
  <c r="J128" i="61"/>
  <c r="I128" i="61"/>
  <c r="H128" i="61"/>
  <c r="G128" i="61"/>
  <c r="M124" i="61"/>
  <c r="L127" i="61"/>
  <c r="K127" i="61"/>
  <c r="J127" i="61"/>
  <c r="I127" i="61"/>
  <c r="H127" i="61"/>
  <c r="G127" i="61"/>
  <c r="M123" i="61"/>
  <c r="L124" i="61"/>
  <c r="K124" i="61"/>
  <c r="J124" i="61"/>
  <c r="I124" i="61"/>
  <c r="H124" i="61"/>
  <c r="G124" i="61"/>
  <c r="L123" i="61"/>
  <c r="K123" i="61"/>
  <c r="J123" i="61"/>
  <c r="I123" i="61"/>
  <c r="H123" i="61"/>
  <c r="G123" i="61"/>
  <c r="M121" i="61"/>
  <c r="L122" i="61"/>
  <c r="K122" i="61"/>
  <c r="J122" i="61"/>
  <c r="I122" i="61"/>
  <c r="H122" i="61"/>
  <c r="G122" i="61"/>
  <c r="M120" i="61"/>
  <c r="L121" i="61"/>
  <c r="K121" i="61"/>
  <c r="J121" i="61"/>
  <c r="I121" i="61"/>
  <c r="H121" i="61"/>
  <c r="G121" i="61"/>
  <c r="M119" i="61"/>
  <c r="L120" i="61"/>
  <c r="K120" i="61"/>
  <c r="J120" i="61"/>
  <c r="I120" i="61"/>
  <c r="H120" i="61"/>
  <c r="G120" i="61"/>
  <c r="M118" i="61"/>
  <c r="L119" i="61"/>
  <c r="K119" i="61"/>
  <c r="J119" i="61"/>
  <c r="I119" i="61"/>
  <c r="H119" i="61"/>
  <c r="G119" i="61"/>
  <c r="M117" i="61"/>
  <c r="L118" i="61"/>
  <c r="K118" i="61"/>
  <c r="J118" i="61"/>
  <c r="I118" i="61"/>
  <c r="H118" i="61"/>
  <c r="G118" i="61"/>
  <c r="M115" i="61"/>
  <c r="L115" i="61"/>
  <c r="K115" i="61"/>
  <c r="J115" i="61"/>
  <c r="I115" i="61"/>
  <c r="H115" i="61"/>
  <c r="G115" i="61"/>
  <c r="M111" i="61"/>
  <c r="K111" i="61"/>
  <c r="J111" i="61"/>
  <c r="I111" i="61"/>
  <c r="H111" i="61"/>
  <c r="G111" i="61"/>
  <c r="M110" i="61"/>
  <c r="K110" i="61"/>
  <c r="J110" i="61"/>
  <c r="I110" i="61"/>
  <c r="H110" i="61"/>
  <c r="G110" i="61"/>
  <c r="M109" i="61"/>
  <c r="K109" i="61"/>
  <c r="J109" i="61"/>
  <c r="I109" i="61"/>
  <c r="H109" i="61"/>
  <c r="G109" i="61"/>
  <c r="M107" i="61"/>
  <c r="L107" i="61"/>
  <c r="K107" i="61"/>
  <c r="J107" i="61"/>
  <c r="I107" i="61"/>
  <c r="H107" i="61"/>
  <c r="G107" i="61"/>
  <c r="M106" i="61"/>
  <c r="L106" i="61"/>
  <c r="K106" i="61"/>
  <c r="J106" i="61"/>
  <c r="I106" i="61"/>
  <c r="H106" i="61"/>
  <c r="G106" i="61"/>
  <c r="M101" i="61"/>
  <c r="L101" i="61"/>
  <c r="K101" i="61"/>
  <c r="J101" i="61"/>
  <c r="I101" i="61"/>
  <c r="H101" i="61"/>
  <c r="G101" i="61"/>
  <c r="M100" i="61"/>
  <c r="L100" i="61"/>
  <c r="K100" i="61"/>
  <c r="J100" i="61"/>
  <c r="I100" i="61"/>
  <c r="H100" i="61"/>
  <c r="G100" i="61"/>
  <c r="M99" i="61"/>
  <c r="L99" i="61"/>
  <c r="K99" i="61"/>
  <c r="J99" i="61"/>
  <c r="I99" i="61"/>
  <c r="H99" i="61"/>
  <c r="G99" i="61"/>
  <c r="M98" i="61"/>
  <c r="L98" i="61"/>
  <c r="K98" i="61"/>
  <c r="J98" i="61"/>
  <c r="I98" i="61"/>
  <c r="H98" i="61"/>
  <c r="G98" i="61"/>
  <c r="M97" i="61"/>
  <c r="L97" i="61"/>
  <c r="K97" i="61"/>
  <c r="J97" i="61"/>
  <c r="I97" i="61"/>
  <c r="H97" i="61"/>
  <c r="G97" i="61"/>
  <c r="M96" i="61"/>
  <c r="L96" i="61"/>
  <c r="K96" i="61"/>
  <c r="J96" i="61"/>
  <c r="I96" i="61"/>
  <c r="H96" i="61"/>
  <c r="G96" i="61"/>
  <c r="M95" i="61"/>
  <c r="L95" i="61"/>
  <c r="K95" i="61"/>
  <c r="J95" i="61"/>
  <c r="I95" i="61"/>
  <c r="H95" i="61"/>
  <c r="G95" i="61"/>
  <c r="M94" i="61"/>
  <c r="L94" i="61"/>
  <c r="K94" i="61"/>
  <c r="J94" i="61"/>
  <c r="I94" i="61"/>
  <c r="H94" i="61"/>
  <c r="G94" i="61"/>
  <c r="M93" i="61"/>
  <c r="L93" i="61"/>
  <c r="K93" i="61"/>
  <c r="J93" i="61"/>
  <c r="I93" i="61"/>
  <c r="H93" i="61"/>
  <c r="G93" i="61"/>
  <c r="M92" i="61"/>
  <c r="L92" i="61"/>
  <c r="K92" i="61"/>
  <c r="J92" i="61"/>
  <c r="I92" i="61"/>
  <c r="H92" i="61"/>
  <c r="G92" i="61"/>
  <c r="M91" i="61"/>
  <c r="L91" i="61"/>
  <c r="K91" i="61"/>
  <c r="J91" i="61"/>
  <c r="I91" i="61"/>
  <c r="H91" i="61"/>
  <c r="G91" i="61"/>
  <c r="M90" i="61"/>
  <c r="L90" i="61"/>
  <c r="K90" i="61"/>
  <c r="J90" i="61"/>
  <c r="I90" i="61"/>
  <c r="H90" i="61"/>
  <c r="G90" i="61"/>
  <c r="M89" i="61"/>
  <c r="L89" i="61"/>
  <c r="K89" i="61"/>
  <c r="J89" i="61"/>
  <c r="I89" i="61"/>
  <c r="H89" i="61"/>
  <c r="G89" i="61"/>
  <c r="M87" i="61"/>
  <c r="K87" i="61"/>
  <c r="J87" i="61"/>
  <c r="I87" i="61"/>
  <c r="H87" i="61"/>
  <c r="G87" i="61"/>
  <c r="M86" i="61"/>
  <c r="K86" i="61"/>
  <c r="J86" i="61"/>
  <c r="I86" i="61"/>
  <c r="H86" i="61"/>
  <c r="G86" i="61"/>
  <c r="M85" i="61"/>
  <c r="K85" i="61"/>
  <c r="J85" i="61"/>
  <c r="I85" i="61"/>
  <c r="H85" i="61"/>
  <c r="G85" i="61"/>
  <c r="M84" i="61"/>
  <c r="K84" i="61"/>
  <c r="J84" i="61"/>
  <c r="I84" i="61"/>
  <c r="H84" i="61"/>
  <c r="G84" i="61"/>
  <c r="M83" i="61"/>
  <c r="K83" i="61"/>
  <c r="J83" i="61"/>
  <c r="I83" i="61"/>
  <c r="H83" i="61"/>
  <c r="G83" i="61"/>
  <c r="M82" i="61"/>
  <c r="K79" i="61"/>
  <c r="J79" i="61"/>
  <c r="I79" i="61"/>
  <c r="H79" i="61"/>
  <c r="G79" i="61"/>
  <c r="M79" i="61"/>
  <c r="M78" i="61"/>
  <c r="K77" i="61"/>
  <c r="J77" i="61"/>
  <c r="I77" i="61"/>
  <c r="H77" i="61"/>
  <c r="G77" i="61"/>
  <c r="M77" i="61"/>
  <c r="K76" i="61"/>
  <c r="J76" i="61"/>
  <c r="I76" i="61"/>
  <c r="H76" i="61"/>
  <c r="G76" i="61"/>
  <c r="M76" i="61"/>
  <c r="K82" i="61"/>
  <c r="J82" i="61"/>
  <c r="I82" i="61"/>
  <c r="H82" i="61"/>
  <c r="G82" i="61"/>
  <c r="M75" i="61"/>
  <c r="K75" i="61"/>
  <c r="J75" i="61"/>
  <c r="I75" i="61"/>
  <c r="H75" i="61"/>
  <c r="G75" i="61"/>
  <c r="M73" i="61"/>
  <c r="K73" i="61"/>
  <c r="J73" i="61"/>
  <c r="I73" i="61"/>
  <c r="H73" i="61"/>
  <c r="G73" i="61"/>
  <c r="M72" i="61"/>
  <c r="K72" i="61"/>
  <c r="J72" i="61"/>
  <c r="I72" i="61"/>
  <c r="H72" i="61"/>
  <c r="G72" i="61"/>
  <c r="M71" i="61"/>
  <c r="K71" i="61"/>
  <c r="J71" i="61"/>
  <c r="I71" i="61"/>
  <c r="H71" i="61"/>
  <c r="G71" i="61"/>
  <c r="M70" i="61"/>
  <c r="K70" i="61"/>
  <c r="J70" i="61"/>
  <c r="I70" i="61"/>
  <c r="H70" i="61"/>
  <c r="G70" i="61"/>
  <c r="M69" i="61"/>
  <c r="K69" i="61"/>
  <c r="J69" i="61"/>
  <c r="I69" i="61"/>
  <c r="H69" i="61"/>
  <c r="G69" i="61"/>
  <c r="M68" i="61"/>
  <c r="K68" i="61"/>
  <c r="J68" i="61"/>
  <c r="I68" i="61"/>
  <c r="H68" i="61"/>
  <c r="G68" i="61"/>
  <c r="M67" i="61"/>
  <c r="K67" i="61"/>
  <c r="J67" i="61"/>
  <c r="I67" i="61"/>
  <c r="H67" i="61"/>
  <c r="G67" i="61"/>
  <c r="M65" i="61"/>
  <c r="L65" i="61"/>
  <c r="K65" i="61"/>
  <c r="J65" i="61"/>
  <c r="I65" i="61"/>
  <c r="H65" i="61"/>
  <c r="G65" i="61"/>
  <c r="M64" i="61"/>
  <c r="L64" i="61"/>
  <c r="K64" i="61"/>
  <c r="J64" i="61"/>
  <c r="I64" i="61"/>
  <c r="H64" i="61"/>
  <c r="G64" i="61"/>
  <c r="M62" i="61"/>
  <c r="L62" i="61"/>
  <c r="K62" i="61"/>
  <c r="J62" i="61"/>
  <c r="I62" i="61"/>
  <c r="H62" i="61"/>
  <c r="G62" i="61"/>
  <c r="M61" i="61"/>
  <c r="L61" i="61"/>
  <c r="K61" i="61"/>
  <c r="J61" i="61"/>
  <c r="I61" i="61"/>
  <c r="H61" i="61"/>
  <c r="G61" i="61"/>
  <c r="M59" i="61"/>
  <c r="L59" i="61"/>
  <c r="K59" i="61"/>
  <c r="J59" i="61"/>
  <c r="I59" i="61"/>
  <c r="H59" i="61"/>
  <c r="G59" i="61"/>
  <c r="M56" i="61"/>
  <c r="K56" i="61"/>
  <c r="J56" i="61"/>
  <c r="I56" i="61"/>
  <c r="H56" i="61"/>
  <c r="G56" i="61"/>
  <c r="M55" i="61"/>
  <c r="K55" i="61"/>
  <c r="J55" i="61"/>
  <c r="I55" i="61"/>
  <c r="H55" i="61"/>
  <c r="G55" i="61"/>
  <c r="M54" i="61"/>
  <c r="K54" i="61"/>
  <c r="J54" i="61"/>
  <c r="I54" i="61"/>
  <c r="H54" i="61"/>
  <c r="G54" i="61"/>
  <c r="M53" i="61"/>
  <c r="K53" i="61"/>
  <c r="J53" i="61"/>
  <c r="I53" i="61"/>
  <c r="H53" i="61"/>
  <c r="G53" i="61"/>
  <c r="M30" i="61"/>
  <c r="K35" i="61"/>
  <c r="J35" i="61"/>
  <c r="I35" i="61"/>
  <c r="H35" i="61"/>
  <c r="G35" i="61"/>
  <c r="K30" i="61"/>
  <c r="J30" i="61"/>
  <c r="I30" i="61"/>
  <c r="H30" i="61"/>
  <c r="G30" i="61"/>
  <c r="M28" i="61"/>
  <c r="K42" i="61"/>
  <c r="J42" i="61"/>
  <c r="I42" i="61"/>
  <c r="H42" i="61"/>
  <c r="G42" i="61"/>
  <c r="M26" i="61"/>
  <c r="K28" i="61"/>
  <c r="J28" i="61"/>
  <c r="I28" i="61"/>
  <c r="H28" i="61"/>
  <c r="G28" i="61"/>
  <c r="M25" i="61"/>
  <c r="K34" i="61"/>
  <c r="J34" i="61"/>
  <c r="I34" i="61"/>
  <c r="H34" i="61"/>
  <c r="G34" i="61"/>
  <c r="M24" i="61"/>
  <c r="K33" i="61"/>
  <c r="J33" i="61"/>
  <c r="I33" i="61"/>
  <c r="H33" i="61"/>
  <c r="G33" i="61"/>
  <c r="M35" i="61"/>
  <c r="K26" i="61"/>
  <c r="J26" i="61"/>
  <c r="I26" i="61"/>
  <c r="H26" i="61"/>
  <c r="G26" i="61"/>
  <c r="M34" i="61"/>
  <c r="K32" i="61"/>
  <c r="J32" i="61"/>
  <c r="I32" i="61"/>
  <c r="H32" i="61"/>
  <c r="G32" i="61"/>
  <c r="M33" i="61"/>
  <c r="K44" i="61"/>
  <c r="J44" i="61"/>
  <c r="I44" i="61"/>
  <c r="H44" i="61"/>
  <c r="G44" i="61"/>
  <c r="M32" i="61"/>
  <c r="K25" i="61"/>
  <c r="J25" i="61"/>
  <c r="I25" i="61"/>
  <c r="H25" i="61"/>
  <c r="G25" i="61"/>
  <c r="M44" i="61"/>
  <c r="K24" i="61"/>
  <c r="J24" i="61"/>
  <c r="I24" i="61"/>
  <c r="H24" i="61"/>
  <c r="G24" i="61"/>
  <c r="M40" i="61"/>
  <c r="L40" i="61"/>
  <c r="K40" i="61"/>
  <c r="J40" i="61"/>
  <c r="I40" i="61"/>
  <c r="H40" i="61"/>
  <c r="G40" i="61"/>
  <c r="M39" i="61"/>
  <c r="L39" i="61"/>
  <c r="K39" i="61"/>
  <c r="J39" i="61"/>
  <c r="I39" i="61"/>
  <c r="H39" i="61"/>
  <c r="G39" i="61"/>
  <c r="M38" i="61"/>
  <c r="L38" i="61"/>
  <c r="K38" i="61"/>
  <c r="J38" i="61"/>
  <c r="I38" i="61"/>
  <c r="H38" i="61"/>
  <c r="G38" i="61"/>
  <c r="M37" i="61"/>
  <c r="L37" i="61"/>
  <c r="K37" i="61"/>
  <c r="J37" i="61"/>
  <c r="I37" i="61"/>
  <c r="H37" i="61"/>
  <c r="G37" i="61"/>
  <c r="M20" i="61"/>
  <c r="L20" i="61"/>
  <c r="K20" i="61"/>
  <c r="J20" i="61"/>
  <c r="I20" i="61"/>
  <c r="H20" i="61"/>
  <c r="G20" i="61"/>
  <c r="M19" i="61"/>
  <c r="L19" i="61"/>
  <c r="K19" i="61"/>
  <c r="J19" i="61"/>
  <c r="I19" i="61"/>
  <c r="H19" i="61"/>
  <c r="G19" i="61"/>
  <c r="M18" i="61"/>
  <c r="L18" i="61"/>
  <c r="K18" i="61"/>
  <c r="J18" i="61"/>
  <c r="I18" i="61"/>
  <c r="H18" i="61"/>
  <c r="G18" i="61"/>
  <c r="M17" i="61"/>
  <c r="L17" i="61"/>
  <c r="K17" i="61"/>
  <c r="J17" i="61"/>
  <c r="I17" i="61"/>
  <c r="H17" i="61"/>
  <c r="G17" i="61"/>
  <c r="M16" i="61"/>
  <c r="L16" i="61"/>
  <c r="K16" i="61"/>
  <c r="J16" i="61"/>
  <c r="I16" i="61"/>
  <c r="H16" i="61"/>
  <c r="G16" i="61"/>
  <c r="M15" i="61"/>
  <c r="L15" i="61"/>
  <c r="K15" i="61"/>
  <c r="J15" i="61"/>
  <c r="I15" i="61"/>
  <c r="H15" i="61"/>
  <c r="G15" i="61"/>
  <c r="M12" i="61"/>
  <c r="L12" i="61"/>
  <c r="K12" i="61"/>
  <c r="J12" i="61"/>
  <c r="I12" i="61"/>
  <c r="H12" i="61"/>
  <c r="G12" i="61"/>
  <c r="M11" i="61"/>
  <c r="L11" i="61"/>
  <c r="K11" i="61"/>
  <c r="J11" i="61"/>
  <c r="I11" i="61"/>
  <c r="H11" i="61"/>
  <c r="G11" i="61"/>
  <c r="M10" i="61"/>
  <c r="L10" i="61"/>
  <c r="K10" i="61"/>
  <c r="J10" i="61"/>
  <c r="I10" i="61"/>
  <c r="H10" i="61"/>
  <c r="G10" i="61"/>
  <c r="M128" i="60"/>
  <c r="M124" i="60"/>
  <c r="M123" i="60"/>
  <c r="M122" i="60"/>
  <c r="M121" i="60"/>
  <c r="M120" i="60"/>
  <c r="M119" i="60"/>
  <c r="M117" i="60"/>
  <c r="M116" i="60"/>
  <c r="M112" i="60"/>
  <c r="M110" i="60"/>
  <c r="M109" i="60"/>
  <c r="M108" i="60"/>
  <c r="M105" i="60"/>
  <c r="M106" i="60"/>
  <c r="M104" i="60"/>
  <c r="M103" i="60"/>
  <c r="M102" i="60"/>
  <c r="M101" i="60"/>
  <c r="M99" i="60"/>
  <c r="M87" i="60"/>
  <c r="M86" i="60"/>
  <c r="M85" i="60"/>
  <c r="M84" i="60"/>
  <c r="M83" i="60"/>
  <c r="M82" i="60"/>
  <c r="M81" i="60"/>
  <c r="M76" i="60"/>
  <c r="M80" i="60"/>
  <c r="M94" i="60"/>
  <c r="M93" i="60"/>
  <c r="M92" i="60"/>
  <c r="M91" i="60"/>
  <c r="M90" i="60"/>
  <c r="M89" i="60"/>
  <c r="M66" i="60"/>
  <c r="M62" i="60"/>
  <c r="M64" i="60"/>
  <c r="M73" i="60"/>
  <c r="M72" i="60"/>
  <c r="M74" i="60"/>
  <c r="M69" i="60"/>
  <c r="M58" i="60"/>
  <c r="M61" i="60"/>
  <c r="M60" i="60"/>
  <c r="M55" i="60"/>
  <c r="M59" i="60"/>
  <c r="M53" i="60"/>
  <c r="M57" i="60"/>
  <c r="M50" i="60"/>
  <c r="M44" i="60"/>
  <c r="M47" i="60"/>
  <c r="M43" i="60"/>
  <c r="M38" i="60"/>
  <c r="M41" i="60"/>
  <c r="M39" i="60"/>
  <c r="M37" i="60"/>
  <c r="M28" i="60"/>
  <c r="M26" i="60"/>
  <c r="M24" i="60"/>
  <c r="M22" i="60"/>
  <c r="M21" i="60"/>
  <c r="M17" i="60"/>
  <c r="M19" i="60"/>
  <c r="M16" i="60"/>
  <c r="M15" i="60"/>
  <c r="M14" i="60"/>
  <c r="M13" i="60"/>
  <c r="M79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<sst xmlns="http://schemas.openxmlformats.org/spreadsheetml/2006/main" count="23190" uniqueCount="7210">
  <si>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</si>
  <si>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</si>
  <si>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</si>
  <si>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</si>
  <si>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</si>
  <si>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</si>
  <si>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</si>
  <si>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</si>
  <si>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</si>
  <si>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</si>
  <si>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</si>
  <si>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</si>
  <si>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</si>
  <si>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</si>
  <si>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</si>
  <si>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</si>
  <si>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</si>
  <si>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</si>
  <si>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</si>
  <si>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</si>
  <si>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</si>
  <si>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</si>
  <si>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</si>
  <si>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</si>
  <si>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</si>
  <si>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</si>
  <si>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</si>
  <si>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</si>
  <si>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</si>
  <si>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</si>
  <si>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</si>
  <si>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</si>
  <si>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</si>
  <si>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</si>
  <si>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</si>
  <si>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</si>
  <si>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</si>
  <si>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</si>
  <si>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</si>
  <si>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</si>
  <si>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</si>
  <si>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</si>
  <si>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</si>
  <si>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</si>
  <si>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</si>
  <si>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</si>
  <si>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</si>
  <si>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</si>
  <si>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</si>
  <si>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</si>
  <si>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</si>
  <si>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</si>
  <si>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</si>
  <si>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</si>
  <si>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</si>
  <si>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</si>
  <si>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</si>
  <si>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</si>
  <si>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</si>
  <si>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</si>
  <si>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</si>
  <si>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</si>
  <si>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</si>
  <si>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</si>
  <si>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</si>
  <si>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</si>
  <si>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</si>
  <si>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</si>
  <si>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</si>
  <si>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</si>
  <si>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</si>
  <si>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</si>
  <si>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</si>
  <si>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</si>
  <si>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</si>
  <si>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</si>
  <si>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</si>
  <si>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</si>
  <si>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</si>
  <si>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</si>
  <si>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</si>
  <si>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</si>
  <si>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</si>
  <si>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</si>
  <si>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</si>
  <si>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</si>
  <si>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</si>
  <si>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</si>
  <si>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</si>
  <si>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</si>
  <si>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</si>
  <si>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</si>
  <si>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</si>
  <si>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</si>
  <si>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</si>
  <si>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</si>
  <si>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</si>
  <si>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</si>
  <si>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</si>
  <si>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</si>
  <si>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</si>
  <si>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</si>
  <si>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</si>
  <si>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</si>
  <si>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</si>
  <si>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</si>
  <si>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</si>
  <si>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</si>
  <si>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</si>
  <si>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</si>
  <si>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</si>
  <si>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</si>
  <si>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</si>
  <si>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</si>
  <si>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</si>
  <si>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</si>
  <si>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</si>
  <si>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</si>
  <si>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</si>
  <si>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</si>
  <si>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</si>
  <si>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</si>
  <si>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</si>
  <si>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</si>
  <si>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</si>
  <si>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</si>
  <si>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</si>
  <si>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</si>
  <si>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</si>
  <si>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</si>
  <si>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</si>
  <si>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</si>
  <si>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</si>
  <si>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</si>
  <si>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</si>
  <si>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</si>
  <si>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</si>
  <si>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</si>
  <si>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</si>
  <si>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</si>
  <si>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</si>
  <si>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</si>
  <si>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</si>
  <si>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</si>
  <si>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</si>
  <si>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</si>
  <si>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</si>
  <si>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</si>
  <si>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</si>
  <si>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</si>
  <si>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</si>
  <si>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</si>
  <si>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</si>
  <si>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</si>
  <si>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</si>
  <si>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</si>
  <si>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</si>
  <si>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</si>
  <si>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</si>
  <si>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</si>
  <si>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</si>
  <si>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</si>
  <si>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</si>
  <si>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</si>
  <si>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</si>
  <si>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</si>
  <si>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</si>
  <si>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</si>
  <si>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</si>
  <si>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</si>
  <si>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</si>
  <si>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</si>
  <si>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</si>
  <si>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</si>
  <si>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</si>
  <si>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</si>
  <si>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</si>
  <si>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</si>
  <si>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</si>
  <si>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</si>
  <si>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</si>
  <si>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</si>
  <si>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</si>
  <si>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</si>
  <si>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</si>
  <si>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</si>
  <si>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</si>
  <si>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</si>
  <si>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</si>
  <si>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</si>
  <si>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</si>
  <si>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</si>
  <si>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</si>
  <si>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</si>
  <si>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</si>
  <si>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</si>
  <si>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</si>
  <si>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</si>
  <si>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</si>
  <si>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</si>
  <si>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</si>
  <si>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</si>
  <si>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</si>
  <si>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</si>
  <si>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</si>
  <si>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</si>
  <si>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</si>
  <si>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</si>
  <si>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</si>
  <si>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</si>
  <si>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</si>
  <si>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</si>
  <si>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</si>
  <si>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</si>
  <si>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</si>
  <si>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</si>
  <si>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</si>
  <si>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</si>
  <si>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</si>
  <si>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</si>
  <si>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</si>
  <si>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</si>
  <si>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</si>
  <si>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</si>
  <si>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</si>
  <si>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</si>
  <si>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</si>
  <si>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</si>
  <si>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</si>
  <si>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</si>
  <si>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</si>
  <si>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</si>
  <si>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</si>
  <si>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</si>
  <si>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</si>
  <si>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</si>
  <si>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</si>
  <si>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</si>
  <si>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</si>
  <si>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</si>
  <si>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</si>
  <si>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</si>
  <si>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</si>
  <si>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</si>
  <si>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</si>
  <si>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</si>
  <si>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</si>
  <si>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</si>
  <si>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</si>
  <si>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</si>
  <si>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</si>
  <si>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</si>
  <si>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</si>
  <si>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</si>
  <si>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</si>
  <si>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</si>
  <si>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</si>
  <si>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</si>
  <si>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</si>
  <si>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</si>
  <si>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</si>
  <si>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</si>
  <si>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</si>
  <si>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</si>
  <si>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</si>
  <si>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</si>
  <si>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</si>
  <si>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</si>
  <si>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</si>
  <si>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</si>
  <si>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</si>
  <si>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</si>
  <si>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</si>
  <si>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</si>
  <si>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</si>
  <si>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</si>
  <si>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</si>
  <si>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</si>
  <si>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</si>
  <si>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</si>
  <si>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</si>
  <si>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</si>
  <si>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</si>
  <si>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</si>
  <si>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</si>
  <si>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</si>
  <si>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</si>
  <si>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</si>
  <si>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</si>
  <si>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</si>
  <si>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</si>
  <si>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</si>
  <si>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</si>
  <si>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</si>
  <si>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</si>
  <si>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</si>
  <si>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</si>
  <si>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</si>
  <si>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</si>
  <si>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</si>
  <si>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</si>
  <si>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</si>
  <si>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</si>
  <si>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</si>
  <si>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</si>
  <si>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</si>
  <si>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</si>
  <si>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</si>
  <si>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</si>
  <si>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</si>
  <si>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</si>
  <si>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</si>
  <si>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</si>
  <si>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</si>
  <si>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</si>
  <si>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</si>
  <si>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</si>
  <si>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</si>
  <si>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</si>
  <si>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</si>
  <si>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</si>
  <si>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</si>
  <si>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</si>
  <si>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</si>
  <si>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</si>
  <si>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</si>
  <si>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</si>
  <si>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</si>
  <si>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</si>
  <si>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</si>
  <si>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</si>
  <si>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</si>
  <si>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</si>
  <si>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</si>
  <si>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</si>
  <si>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</si>
  <si>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</si>
  <si>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</si>
  <si>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</si>
  <si>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</si>
  <si>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</si>
  <si>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</si>
  <si>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</si>
  <si>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</si>
  <si>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</si>
  <si>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</si>
  <si>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</si>
  <si>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</si>
  <si>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</si>
  <si>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</si>
  <si>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</si>
  <si>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</si>
  <si>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</si>
  <si>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</si>
  <si>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</si>
  <si>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</si>
  <si>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</si>
  <si>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</si>
  <si>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</si>
  <si>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</si>
  <si>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</si>
  <si>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</si>
  <si>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</si>
  <si>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</si>
  <si>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</si>
  <si>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</si>
  <si>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</si>
  <si>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</si>
  <si>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</si>
  <si>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</si>
  <si>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</si>
  <si>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</si>
  <si>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</si>
  <si>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</si>
  <si>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</si>
  <si>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</si>
  <si>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</si>
  <si>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</si>
  <si>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</si>
  <si>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</si>
  <si>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</si>
  <si>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</si>
  <si>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</si>
  <si>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</si>
  <si>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</si>
  <si>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</si>
  <si>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</si>
  <si>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</si>
  <si>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</si>
  <si>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</si>
  <si>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</si>
  <si>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</si>
  <si>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</si>
  <si>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</si>
  <si>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</si>
  <si>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</si>
  <si>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</si>
  <si>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</si>
  <si>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</si>
  <si>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</si>
  <si>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</si>
  <si>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</si>
  <si>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</si>
  <si>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</si>
  <si>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</si>
  <si>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</si>
  <si>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</si>
  <si>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</si>
  <si>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</si>
  <si>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</si>
  <si>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</si>
  <si>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</si>
  <si>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</si>
  <si>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</si>
  <si>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</si>
  <si>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</si>
  <si>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</si>
  <si>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</si>
  <si>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</si>
  <si>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</si>
  <si>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</si>
  <si>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</si>
  <si>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</si>
  <si>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</si>
  <si>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</si>
  <si>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</si>
  <si>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</si>
  <si>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</si>
  <si>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</si>
  <si>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</si>
  <si>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</si>
  <si>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</si>
  <si>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</si>
  <si>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</si>
  <si>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</si>
  <si>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</si>
  <si>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</si>
  <si>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</si>
  <si>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</si>
  <si>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</si>
  <si>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</si>
  <si>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</si>
  <si>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</si>
  <si>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</si>
  <si>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</si>
  <si>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</si>
  <si>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</si>
  <si>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</si>
  <si>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</si>
  <si>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</si>
  <si>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</si>
  <si>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</si>
  <si>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</si>
  <si>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</si>
  <si>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</si>
  <si>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</si>
  <si>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</si>
  <si>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</si>
  <si>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</si>
  <si>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</si>
  <si>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</si>
  <si>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</si>
  <si>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</si>
  <si>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</si>
  <si>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</si>
  <si>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</si>
  <si>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</si>
  <si>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</si>
  <si>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</si>
  <si>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</si>
  <si>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</si>
  <si>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</si>
  <si>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</si>
  <si>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</si>
  <si>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</si>
  <si>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</si>
  <si>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</si>
  <si>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</si>
  <si>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</si>
  <si>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</si>
  <si>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</si>
  <si>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</si>
  <si>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</si>
  <si>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</si>
  <si>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</si>
  <si>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</si>
  <si>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</si>
  <si>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</si>
  <si>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</si>
  <si>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</si>
  <si>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</si>
  <si>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</si>
  <si>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</si>
  <si>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</si>
  <si>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</si>
  <si>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</si>
  <si>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</si>
  <si>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</si>
  <si>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</si>
  <si>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</si>
  <si>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</si>
  <si>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</si>
  <si>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</si>
  <si>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</si>
  <si>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</si>
  <si>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</si>
  <si>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</si>
  <si>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</si>
  <si>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</si>
  <si>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</si>
  <si>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</si>
  <si>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</si>
  <si>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</si>
  <si>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</si>
  <si>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</si>
  <si>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</si>
  <si>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</si>
  <si>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</si>
  <si>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</si>
  <si>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</si>
  <si>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</si>
  <si>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</si>
  <si>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</si>
  <si>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</si>
  <si>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</si>
  <si>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</si>
  <si>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</si>
  <si>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</si>
  <si>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</si>
  <si>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</si>
  <si>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</si>
  <si>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</si>
  <si>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</si>
  <si>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</si>
  <si>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</si>
  <si>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</si>
  <si>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</si>
  <si>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</si>
  <si>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</si>
  <si>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</si>
  <si>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</si>
  <si>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</si>
  <si>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</si>
  <si>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</si>
  <si>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</si>
  <si>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</si>
  <si>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</si>
  <si>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</si>
  <si>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</si>
  <si>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</si>
  <si>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</si>
  <si>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</si>
  <si>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</si>
  <si>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</si>
  <si>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</si>
  <si>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</si>
  <si>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</si>
  <si>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</si>
  <si>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</si>
  <si>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</si>
  <si>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</si>
  <si>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</si>
  <si>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</si>
  <si>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</si>
  <si>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</si>
  <si>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</si>
  <si>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</si>
  <si>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</si>
  <si>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</si>
  <si>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</si>
  <si>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</si>
  <si>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</si>
  <si>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</si>
  <si>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</si>
  <si>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</si>
  <si>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</si>
  <si>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</si>
  <si>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</si>
  <si>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</si>
  <si>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</si>
  <si>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</si>
  <si>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</si>
  <si>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</si>
  <si>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</si>
  <si>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</si>
  <si>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</si>
  <si>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</si>
  <si>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</si>
  <si>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</si>
  <si>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</si>
  <si>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</si>
  <si>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</si>
  <si>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</si>
  <si>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</si>
  <si>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</si>
  <si>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</si>
  <si>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</si>
  <si>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</si>
  <si>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</si>
  <si>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</si>
  <si>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</si>
  <si>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</si>
  <si>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</si>
  <si>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</si>
  <si>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</si>
  <si>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</si>
  <si>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</si>
  <si>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</si>
  <si>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</si>
  <si>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</si>
  <si>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</si>
  <si>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</si>
  <si>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</si>
  <si>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</si>
  <si>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</si>
  <si>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</si>
  <si>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</si>
  <si>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</si>
  <si>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</si>
  <si>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</si>
  <si>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</si>
  <si>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</si>
  <si>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</si>
  <si>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</si>
  <si>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</si>
  <si>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</si>
  <si>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</si>
  <si>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</si>
  <si>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</si>
  <si>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</si>
  <si>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</si>
  <si>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</si>
  <si>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</si>
  <si>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</si>
  <si>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</si>
  <si>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</si>
  <si>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</si>
  <si>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</si>
  <si>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</si>
  <si>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</si>
  <si>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</si>
  <si>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</si>
  <si>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</si>
  <si>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</si>
  <si>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</si>
  <si>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</si>
  <si>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</si>
  <si>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</si>
  <si>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</si>
  <si>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</si>
  <si>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</si>
  <si>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</si>
  <si>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</si>
  <si>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</si>
  <si>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</si>
  <si>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</si>
  <si>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</si>
  <si>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</si>
  <si>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</si>
  <si>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</si>
  <si>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</si>
  <si>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</si>
  <si>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</si>
  <si>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</si>
  <si>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</si>
  <si>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</si>
  <si>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</si>
  <si>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</si>
  <si>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</si>
  <si>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</si>
  <si>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</si>
  <si>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</si>
  <si>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</si>
  <si>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</si>
  <si>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</si>
  <si>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</si>
  <si>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</si>
  <si>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</si>
  <si>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</si>
  <si>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</si>
  <si>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</si>
  <si>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</si>
  <si>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</si>
  <si>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</si>
  <si>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</si>
  <si>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</si>
  <si>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</si>
  <si>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</si>
  <si>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</si>
  <si>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</si>
  <si>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</si>
  <si>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</si>
  <si>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</si>
  <si>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</si>
  <si>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</si>
  <si>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</si>
  <si>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</si>
  <si>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</si>
  <si>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</si>
  <si>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</si>
  <si>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</si>
  <si>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</si>
  <si>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</si>
  <si>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</si>
  <si>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</si>
  <si>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</si>
  <si>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</si>
  <si>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</si>
  <si>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</si>
  <si>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</si>
  <si>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</si>
  <si>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</si>
  <si>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</si>
  <si>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</si>
  <si>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</si>
  <si>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</si>
  <si>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</si>
  <si>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</si>
  <si>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</si>
  <si>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</si>
  <si>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</si>
  <si>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</si>
  <si>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</si>
  <si>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</si>
  <si>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</si>
  <si>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</si>
  <si>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</si>
  <si>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</si>
  <si>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</si>
  <si>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</si>
  <si>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</si>
  <si>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</si>
  <si>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</si>
  <si>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</si>
  <si>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</si>
  <si>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</si>
  <si>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</si>
  <si>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</si>
  <si>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</si>
  <si>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</si>
  <si>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</si>
  <si>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</si>
  <si>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</si>
  <si>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</si>
  <si>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</si>
  <si>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</si>
  <si>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</si>
  <si>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</si>
  <si>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</si>
  <si>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</si>
  <si>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</si>
  <si>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</si>
  <si>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</si>
  <si>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</si>
  <si>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</si>
  <si>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</si>
  <si>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</si>
  <si>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</si>
  <si>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</si>
  <si>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</si>
  <si>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</si>
  <si>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</si>
  <si>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</si>
  <si>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</si>
  <si>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</si>
  <si>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</si>
  <si>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</si>
  <si>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</si>
  <si>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</si>
  <si>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</si>
  <si>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</si>
  <si>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</si>
  <si>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</si>
  <si>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</si>
  <si>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</si>
  <si>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</si>
  <si>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</si>
  <si>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</si>
  <si>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</si>
  <si>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</si>
  <si>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</si>
  <si>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</si>
  <si>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</si>
  <si>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</si>
  <si>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</si>
  <si>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</si>
  <si>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</si>
  <si>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</si>
  <si>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</si>
  <si>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</si>
  <si>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</si>
  <si>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</si>
  <si>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</si>
  <si>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</si>
  <si>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</si>
  <si>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</si>
  <si>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</si>
  <si>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</si>
  <si>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</si>
  <si>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</si>
  <si>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</si>
  <si>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</si>
  <si>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</si>
  <si>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</si>
  <si>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</si>
  <si>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</si>
  <si>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</si>
  <si>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</si>
  <si>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</si>
  <si>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</si>
  <si>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</si>
  <si>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</si>
  <si>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</si>
  <si>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</si>
  <si>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</si>
  <si>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</si>
  <si>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</si>
  <si>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</si>
  <si>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</si>
  <si>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</si>
  <si>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</si>
  <si>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</si>
  <si>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</si>
  <si>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</si>
  <si>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</si>
  <si>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</si>
  <si>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</si>
  <si>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</si>
  <si>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</si>
  <si>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</si>
  <si>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</si>
  <si>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</si>
  <si>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</si>
  <si>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</si>
  <si>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</si>
  <si>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</si>
  <si>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</si>
  <si>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</si>
  <si>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</si>
  <si>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</si>
  <si>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</si>
  <si>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</si>
  <si>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</si>
  <si>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</si>
  <si>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</si>
  <si>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</si>
  <si>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</si>
  <si>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</si>
  <si>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</si>
  <si>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</si>
  <si>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</si>
  <si>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</si>
  <si>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</si>
  <si>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</si>
  <si>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</si>
  <si>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</si>
  <si>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</si>
  <si>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</si>
  <si>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</si>
  <si>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</si>
  <si>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</si>
  <si>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</si>
  <si>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</si>
  <si>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</si>
  <si>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</si>
  <si>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</si>
  <si>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</si>
  <si>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</si>
  <si>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</si>
  <si>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</si>
  <si>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</si>
  <si>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</si>
  <si>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</si>
  <si>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</si>
  <si>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</si>
  <si>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</si>
  <si>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</si>
  <si>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</si>
  <si>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</si>
  <si>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</si>
  <si>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</si>
  <si>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</si>
  <si>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</si>
  <si>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</si>
  <si>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</si>
  <si>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</si>
  <si>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</si>
  <si>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</si>
  <si>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</si>
  <si>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</si>
  <si>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</si>
  <si>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</si>
  <si>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</si>
  <si>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</si>
  <si>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</si>
  <si>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</si>
  <si>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</si>
  <si>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</si>
  <si>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</si>
  <si>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</si>
  <si>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</si>
  <si>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</si>
  <si>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</si>
  <si>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</si>
  <si>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</si>
  <si>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</si>
  <si>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</si>
  <si>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</si>
  <si>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</si>
  <si>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</si>
  <si>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</si>
  <si>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</si>
  <si>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</si>
  <si>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</si>
  <si>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</si>
  <si>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</si>
  <si>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</si>
  <si>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</si>
  <si>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</si>
  <si>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</si>
  <si>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</si>
  <si>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</si>
  <si>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</si>
  <si>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</si>
  <si>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</si>
  <si>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</si>
  <si>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</si>
  <si>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</si>
  <si>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</si>
  <si>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</si>
  <si>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</si>
  <si>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</si>
  <si>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</si>
  <si>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</si>
  <si>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</si>
  <si>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</si>
  <si>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</si>
  <si>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</si>
  <si>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</si>
  <si>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</si>
  <si>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</si>
  <si>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</si>
  <si>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</si>
  <si>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</si>
  <si>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</si>
  <si>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</si>
  <si>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</si>
  <si>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</si>
  <si>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</si>
  <si>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</si>
  <si>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</si>
  <si>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</si>
  <si>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</si>
  <si>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</si>
  <si>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</si>
  <si>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</si>
  <si>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</si>
  <si>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</si>
  <si>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</si>
  <si>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</si>
  <si>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</si>
  <si>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</si>
  <si>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</si>
  <si>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</si>
  <si>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</si>
  <si>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</si>
  <si>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</si>
  <si>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</si>
  <si>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</si>
  <si>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</si>
  <si>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</si>
  <si>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</si>
  <si>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</si>
  <si>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</si>
  <si>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</si>
  <si>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</si>
  <si>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</si>
  <si>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</si>
  <si>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</si>
  <si>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</si>
  <si>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</si>
  <si>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</si>
  <si>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</si>
  <si>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</si>
  <si>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</si>
  <si>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</si>
  <si>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</si>
  <si>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</si>
  <si>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</si>
  <si>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</si>
  <si>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</si>
  <si>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</si>
  <si>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</si>
  <si>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</si>
  <si>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</si>
  <si>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</si>
  <si>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</si>
  <si>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</si>
  <si>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</si>
  <si>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</si>
  <si>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</si>
  <si>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</si>
  <si>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</si>
  <si>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</si>
  <si>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</si>
  <si>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</si>
  <si>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</si>
  <si>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</si>
  <si>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</si>
  <si>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</si>
  <si>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</si>
  <si>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</si>
  <si>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</si>
  <si>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</si>
  <si>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</si>
  <si>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</si>
  <si>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</si>
  <si>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</si>
  <si>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</si>
  <si>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</si>
  <si>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</si>
  <si>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</si>
  <si>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</si>
  <si>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</si>
  <si>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</si>
  <si>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</si>
  <si>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</si>
  <si>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</si>
  <si>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</si>
  <si>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</si>
  <si>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</si>
  <si>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</si>
  <si>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</si>
  <si>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</si>
  <si>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</si>
  <si>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</si>
  <si>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</si>
  <si>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</si>
  <si>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</si>
  <si>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</si>
  <si>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</si>
  <si>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</si>
  <si>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</si>
  <si>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</si>
  <si>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</si>
  <si>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</si>
  <si>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</si>
  <si>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</si>
  <si>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</si>
  <si>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</si>
  <si>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</si>
  <si>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</si>
  <si>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</si>
  <si>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</si>
  <si>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</si>
  <si>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</si>
  <si>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</si>
  <si>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</si>
  <si>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</si>
  <si>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</si>
  <si>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</si>
  <si>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</si>
  <si>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</si>
  <si>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</si>
  <si>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</si>
  <si>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</si>
  <si>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</si>
  <si>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</si>
  <si>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</si>
  <si>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</si>
  <si>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</si>
  <si>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</si>
  <si>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</si>
  <si>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</si>
  <si>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</si>
  <si>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</si>
  <si>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</si>
  <si>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</si>
  <si>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</si>
  <si>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</si>
  <si>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</si>
  <si>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</si>
  <si>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</si>
  <si>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</si>
  <si>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</si>
  <si>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</si>
  <si>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</si>
  <si>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</si>
  <si>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</si>
  <si>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</si>
  <si>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</si>
  <si>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</si>
  <si>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</si>
  <si>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</si>
  <si>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</si>
  <si>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</si>
  <si>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</si>
  <si>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</si>
  <si>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</si>
  <si>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</si>
  <si>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</si>
  <si>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</si>
  <si>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</si>
  <si>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</si>
  <si>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</si>
  <si>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</si>
  <si>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</si>
  <si>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</si>
  <si>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</si>
  <si>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</si>
  <si>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</si>
  <si>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</si>
  <si>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</si>
  <si>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</si>
  <si>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</si>
  <si>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</si>
  <si>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</si>
  <si>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</si>
  <si>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</si>
  <si>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</si>
  <si>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</si>
  <si>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</si>
  <si>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</si>
  <si>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</si>
  <si>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</si>
  <si>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</si>
  <si>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</si>
  <si>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</si>
  <si>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</si>
  <si>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</si>
  <si>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</si>
  <si>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</si>
  <si>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</si>
  <si>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</si>
  <si>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</si>
  <si>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</si>
  <si>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</si>
  <si>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</si>
  <si>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</si>
  <si>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</si>
  <si>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</si>
  <si>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</si>
  <si>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</si>
  <si>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</si>
  <si>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</si>
  <si>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</si>
  <si>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</si>
  <si>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</si>
  <si>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</si>
  <si>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</si>
  <si>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</si>
  <si>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</si>
  <si>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</si>
  <si>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</si>
  <si>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</si>
  <si>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</si>
  <si>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</si>
  <si>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</si>
  <si>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</si>
  <si>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</si>
  <si>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</si>
  <si>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</si>
  <si>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</si>
  <si>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</si>
  <si>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</si>
  <si>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</si>
  <si>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</si>
  <si>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</si>
  <si>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</si>
  <si>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</si>
  <si>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</si>
  <si>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</si>
  <si>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</si>
  <si>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</si>
  <si>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</si>
  <si>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</si>
  <si>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</si>
  <si>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</si>
  <si>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</si>
  <si>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</si>
  <si>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</si>
  <si>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</si>
  <si>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</si>
  <si>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</si>
  <si>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</si>
  <si>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</si>
  <si>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</si>
  <si>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</si>
  <si>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</si>
  <si>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</si>
  <si>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</si>
  <si>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</si>
  <si>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</si>
  <si>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</si>
  <si>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</si>
  <si>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</si>
  <si>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</si>
  <si>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</si>
  <si>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</si>
  <si>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</si>
  <si>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</si>
  <si>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</si>
  <si>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</si>
  <si>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</si>
  <si>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</si>
  <si>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</si>
  <si>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</si>
  <si>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</si>
  <si>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</si>
  <si>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</si>
  <si>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</si>
  <si>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</si>
  <si>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</si>
  <si>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</si>
  <si>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</si>
  <si>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</si>
  <si>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</si>
  <si>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</si>
  <si>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</si>
  <si>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</si>
  <si>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</si>
  <si>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</si>
  <si>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</si>
  <si>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</si>
  <si>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</si>
  <si>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</si>
  <si>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</si>
  <si>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</si>
  <si>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</si>
  <si>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</si>
  <si>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</si>
  <si>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</si>
  <si>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</si>
  <si>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</si>
  <si>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</si>
  <si>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</si>
  <si>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</si>
  <si>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</si>
  <si>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</si>
  <si>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</si>
  <si>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</si>
  <si>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</si>
  <si>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</si>
  <si>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</si>
  <si>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</si>
  <si>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</si>
  <si>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</si>
  <si>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</si>
  <si>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</si>
  <si>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</si>
  <si>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</si>
  <si>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</si>
  <si>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</si>
  <si>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</si>
  <si>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</si>
  <si>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</si>
  <si>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</si>
  <si>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</si>
  <si>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</si>
  <si>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</si>
  <si>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</si>
  <si>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</si>
  <si>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</si>
  <si>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</si>
  <si>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</si>
  <si>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</si>
  <si>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</si>
  <si>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</si>
  <si>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</si>
  <si>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</si>
  <si>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</si>
  <si>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</si>
  <si>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</si>
  <si>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</si>
  <si>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</si>
  <si>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</si>
  <si>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</si>
  <si>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</si>
  <si>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</si>
  <si>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</si>
  <si>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</si>
  <si>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</si>
  <si>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</si>
  <si>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</si>
  <si>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</si>
  <si>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</si>
  <si>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</si>
  <si>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</si>
  <si>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</si>
  <si>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</si>
  <si>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</si>
  <si>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</si>
  <si>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</si>
  <si>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</si>
  <si>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</si>
  <si>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</si>
  <si>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</si>
  <si>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</si>
  <si>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</si>
  <si>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</si>
  <si>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</si>
  <si>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</si>
  <si>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</si>
  <si>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</si>
  <si>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</si>
  <si>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</si>
  <si>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</si>
  <si>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</si>
  <si>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</si>
  <si>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</si>
  <si>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</si>
  <si>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</si>
  <si>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</si>
  <si>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</si>
  <si>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</si>
  <si>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</si>
  <si>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</si>
  <si>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</si>
  <si>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</si>
  <si>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</si>
  <si>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</si>
  <si>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</si>
  <si>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</si>
  <si>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</si>
  <si>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</si>
  <si>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</si>
  <si>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</si>
  <si>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</si>
  <si>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</si>
  <si>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</si>
  <si>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</si>
  <si>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</si>
  <si>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</si>
  <si>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</si>
  <si>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</si>
  <si>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</si>
  <si>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</si>
  <si>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</si>
  <si>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</si>
  <si>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</si>
  <si>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</si>
  <si>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</si>
  <si>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</si>
  <si>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</si>
  <si>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</si>
  <si>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</si>
  <si>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</si>
  <si>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</si>
  <si>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</si>
  <si>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</si>
  <si>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</si>
  <si>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</si>
  <si>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</si>
  <si>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</si>
  <si>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</si>
  <si>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</si>
  <si>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</si>
  <si>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</si>
  <si>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</si>
  <si>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</si>
  <si>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</si>
  <si>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</si>
  <si>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</si>
  <si>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</si>
  <si>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</si>
  <si>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</si>
  <si>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</si>
  <si>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</si>
  <si>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</si>
  <si>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</si>
  <si>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</si>
  <si>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</si>
  <si>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</si>
  <si>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</si>
  <si>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</si>
  <si>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</si>
  <si>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</si>
  <si>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</si>
  <si>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</si>
  <si>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</si>
  <si>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</si>
  <si>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</si>
  <si>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</si>
  <si>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</si>
  <si>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</si>
  <si>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</si>
  <si>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</si>
  <si>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</si>
  <si>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</si>
  <si>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</si>
  <si>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</si>
  <si>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</si>
  <si>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</si>
  <si>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</si>
  <si>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</si>
  <si>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</si>
  <si>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</si>
  <si>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</si>
  <si>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</si>
  <si>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</si>
  <si>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</si>
  <si>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</si>
  <si>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</si>
  <si>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</si>
  <si>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</si>
  <si>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</si>
  <si>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</si>
  <si>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</si>
  <si>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</si>
  <si>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</si>
  <si>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</si>
  <si>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</si>
  <si>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</si>
  <si>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</si>
  <si>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</si>
  <si>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</si>
  <si>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</si>
  <si>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</si>
  <si>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</si>
  <si>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</si>
  <si>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</si>
  <si>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</si>
  <si>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</si>
  <si>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</si>
  <si>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</si>
  <si>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</si>
  <si>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</si>
  <si>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</si>
  <si>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</si>
  <si>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</si>
  <si>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</si>
  <si>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</si>
  <si>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</si>
  <si>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</si>
  <si>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</si>
  <si>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</si>
  <si>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</si>
  <si>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</si>
  <si>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</si>
  <si>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</si>
  <si>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</si>
  <si>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</si>
  <si>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</si>
  <si>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</si>
  <si>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</si>
  <si>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</si>
  <si>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</si>
  <si>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</si>
  <si>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</si>
  <si>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</si>
  <si>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</si>
  <si>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</si>
  <si>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</si>
  <si>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</si>
  <si>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</si>
  <si>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</si>
  <si>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</si>
  <si>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</si>
  <si>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</si>
  <si>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</si>
  <si>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</si>
  <si>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</si>
  <si>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</si>
  <si>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</si>
  <si>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</si>
  <si>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</si>
  <si>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</si>
  <si>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</si>
  <si>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</si>
  <si>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</si>
  <si>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</si>
  <si>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</si>
  <si>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</si>
  <si>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</si>
  <si>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</si>
  <si>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</si>
  <si>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</si>
  <si>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</si>
  <si>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</si>
  <si>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</si>
  <si>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</si>
  <si>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</si>
  <si>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</si>
  <si>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</si>
  <si>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</si>
  <si>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</si>
  <si>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</si>
  <si>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</si>
  <si>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</si>
  <si>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</si>
  <si>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</si>
  <si>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</si>
  <si>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</si>
  <si>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</si>
  <si>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</si>
  <si>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</si>
  <si>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</si>
  <si>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</si>
  <si>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</si>
  <si>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</si>
  <si>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</si>
  <si>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</si>
  <si>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</si>
  <si>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</si>
  <si>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</si>
  <si>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</si>
  <si>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</si>
  <si>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</si>
  <si>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</si>
  <si>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</si>
  <si>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</si>
  <si>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</si>
  <si>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</si>
  <si>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</si>
  <si>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</si>
  <si>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</si>
  <si>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</si>
  <si>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</si>
  <si>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</si>
  <si>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</si>
  <si>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</si>
  <si>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</si>
  <si>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</si>
  <si>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</si>
  <si>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</si>
  <si>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</si>
  <si>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</si>
  <si>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</si>
  <si>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</si>
  <si>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</si>
  <si>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</si>
  <si>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</si>
  <si>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</si>
  <si>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</si>
  <si>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</si>
  <si>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</si>
  <si>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</si>
  <si>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</si>
  <si>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</si>
  <si>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</si>
  <si>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</si>
  <si>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</si>
  <si>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</si>
  <si>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</si>
  <si>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</si>
  <si>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</si>
  <si>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</si>
  <si>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</si>
  <si>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</si>
  <si>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</si>
  <si>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</si>
  <si>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</si>
  <si>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</si>
  <si>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</si>
  <si>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</si>
  <si>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</si>
  <si>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</si>
  <si>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</si>
  <si>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</si>
  <si>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</si>
  <si>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</si>
  <si>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</si>
  <si>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</si>
  <si>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</si>
  <si>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</si>
  <si>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</si>
  <si>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</si>
  <si>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</si>
  <si>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</si>
  <si>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</si>
  <si>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</si>
  <si>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</si>
  <si>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</si>
  <si>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</si>
  <si>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</si>
  <si>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</si>
  <si>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</si>
  <si>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</si>
  <si>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</si>
  <si>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</si>
  <si>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</si>
  <si>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</si>
  <si>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</si>
  <si>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</si>
  <si>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</si>
  <si>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</si>
  <si>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</si>
  <si>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</si>
  <si>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</si>
  <si>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</si>
  <si>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</si>
  <si>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</si>
  <si>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</si>
  <si>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</si>
  <si>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</si>
  <si>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</si>
  <si>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</si>
  <si>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</si>
  <si>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</si>
  <si>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</si>
  <si>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</si>
  <si>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</si>
  <si>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</si>
  <si>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</si>
  <si>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</si>
  <si>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</si>
  <si>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</si>
  <si>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</si>
  <si>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</si>
  <si>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</si>
  <si>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</si>
  <si>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</si>
  <si>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</si>
  <si>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</si>
  <si>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</si>
  <si>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</si>
  <si>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</si>
  <si>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</si>
  <si>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</si>
  <si>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</si>
  <si>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</si>
  <si>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</si>
  <si>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</si>
  <si>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</si>
  <si>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</si>
  <si>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</si>
  <si>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</si>
  <si>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</si>
  <si>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</si>
  <si>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</si>
  <si>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</si>
  <si>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</si>
  <si>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</si>
  <si>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</si>
  <si>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</si>
  <si>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</si>
  <si>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</si>
  <si>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</si>
  <si>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</si>
  <si>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</si>
  <si>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</si>
  <si>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</si>
  <si>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</si>
  <si>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</si>
  <si>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</si>
  <si>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</si>
  <si>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</si>
  <si>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</si>
  <si>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</si>
  <si>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</si>
  <si>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</si>
  <si>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</si>
  <si>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</si>
  <si>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</si>
  <si>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</si>
  <si>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</si>
  <si>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</si>
  <si>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</si>
  <si>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</si>
  <si>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</si>
  <si>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</si>
  <si>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</si>
  <si>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</si>
  <si>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</si>
  <si>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</si>
  <si>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</si>
  <si>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</si>
  <si>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</si>
  <si>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</si>
  <si>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</si>
  <si>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</si>
  <si>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</si>
  <si>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</si>
  <si>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</si>
  <si>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</si>
  <si>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</si>
  <si>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</si>
  <si>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</si>
  <si>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</si>
  <si>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</si>
  <si>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</si>
  <si>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</si>
  <si>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</si>
  <si>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</si>
  <si>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</si>
  <si>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</si>
  <si>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</si>
  <si>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</si>
  <si>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</si>
  <si>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</si>
  <si>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</si>
  <si>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</si>
  <si>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</si>
  <si>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</si>
  <si>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</si>
  <si>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</si>
  <si>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</si>
  <si>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</si>
  <si>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</si>
  <si>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</si>
  <si>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</si>
  <si>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</si>
  <si>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</si>
  <si>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</si>
  <si>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</si>
  <si>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</si>
  <si>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</si>
  <si>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</si>
  <si>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</si>
  <si>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</si>
  <si>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</si>
  <si>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</si>
  <si>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</si>
  <si>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</si>
  <si>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</si>
  <si>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</si>
  <si>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</si>
  <si>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</si>
  <si>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</si>
  <si>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</si>
  <si>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</si>
  <si>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</si>
  <si>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</si>
  <si>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</si>
  <si>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</si>
  <si>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</si>
  <si>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</si>
  <si>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</si>
  <si>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</si>
  <si>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</si>
  <si>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</si>
  <si>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</si>
  <si>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</si>
  <si>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</si>
  <si>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</si>
  <si>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</si>
  <si>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</si>
  <si>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</si>
  <si>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</si>
  <si>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</si>
  <si>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</si>
  <si>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</si>
  <si>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</si>
  <si>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</si>
  <si>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</si>
  <si>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</si>
  <si>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</si>
  <si>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</si>
  <si>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</si>
  <si>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</si>
  <si>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</si>
  <si>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</si>
  <si>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</si>
  <si>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</si>
  <si>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</si>
  <si>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</si>
  <si>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</si>
  <si>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</si>
  <si>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</si>
  <si>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</si>
  <si>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</si>
  <si>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</si>
  <si>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</si>
  <si>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</si>
  <si>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</si>
  <si>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</si>
  <si>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</si>
  <si>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</si>
  <si>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</si>
  <si>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</si>
  <si>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</si>
  <si>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</si>
  <si>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</si>
  <si>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</si>
  <si>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</si>
  <si>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</si>
  <si>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</si>
  <si>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</si>
  <si>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</si>
  <si>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</si>
  <si>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</si>
  <si>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</si>
  <si>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</si>
  <si>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</si>
  <si>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</si>
  <si>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</si>
  <si>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</si>
  <si>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</si>
  <si>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</si>
  <si>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</si>
  <si>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</si>
  <si>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</si>
  <si>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</si>
  <si>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</si>
  <si>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</si>
  <si>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</si>
  <si>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</si>
  <si>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</si>
  <si>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</si>
  <si>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</si>
  <si>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</si>
  <si>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</si>
  <si>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</si>
  <si>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</si>
  <si>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</si>
  <si>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</si>
  <si>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</si>
  <si>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</si>
  <si>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</si>
  <si>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</si>
  <si>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</si>
  <si>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</si>
  <si>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</si>
  <si>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</si>
  <si>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</si>
  <si>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</si>
  <si>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</si>
  <si>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</si>
  <si>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</si>
  <si>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</si>
  <si>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</si>
  <si>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</si>
  <si>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</si>
  <si>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</si>
  <si>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</si>
  <si>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</si>
  <si>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</si>
  <si>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</si>
  <si>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</si>
  <si>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</si>
  <si>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</si>
  <si>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</si>
  <si>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</si>
  <si>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</si>
  <si>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</si>
  <si>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</si>
  <si>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</si>
  <si>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</si>
  <si>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</si>
  <si>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</si>
  <si>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</si>
  <si>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</si>
  <si>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</si>
  <si>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</si>
  <si>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</si>
  <si>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</si>
  <si>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</si>
  <si>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</si>
  <si>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</si>
  <si>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</si>
  <si>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</si>
  <si>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</si>
  <si>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</si>
  <si>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</si>
  <si>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</si>
  <si>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</si>
  <si>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</si>
  <si>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</si>
  <si>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</si>
  <si>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</si>
  <si>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</si>
  <si>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</si>
  <si>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</si>
  <si>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</si>
  <si>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</si>
  <si>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</si>
  <si>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</si>
  <si>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</si>
  <si>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</si>
  <si>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</si>
  <si>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</si>
  <si>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</si>
  <si>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</si>
  <si>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</si>
  <si>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</si>
  <si>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</si>
  <si>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</si>
  <si>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</si>
  <si>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</si>
  <si>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</si>
  <si>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</si>
  <si>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</si>
  <si>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</si>
  <si>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</si>
  <si>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</si>
  <si>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</si>
  <si>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</si>
  <si>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</si>
  <si>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</si>
  <si>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</si>
  <si>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</si>
  <si>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</si>
  <si>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</si>
  <si>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</si>
  <si>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</si>
  <si>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</si>
  <si>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</si>
  <si>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</si>
  <si>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</si>
  <si>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</si>
  <si>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</si>
  <si>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</si>
  <si>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</si>
  <si>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</si>
  <si>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</si>
  <si>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</si>
  <si>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</si>
  <si>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</si>
  <si>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</si>
  <si>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</si>
  <si>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</si>
  <si>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</si>
  <si>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</si>
  <si>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</si>
  <si>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</si>
  <si>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</si>
  <si>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</si>
  <si>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</si>
  <si>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</si>
  <si>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</si>
  <si>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</si>
  <si>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</si>
  <si>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</si>
  <si>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</si>
  <si>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</si>
  <si>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</si>
  <si>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</si>
  <si>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</si>
  <si>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</si>
  <si>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</si>
  <si>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</si>
  <si>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</si>
  <si>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</si>
  <si>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</si>
  <si>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</si>
  <si>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</si>
  <si>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</si>
  <si>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</si>
  <si>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</si>
  <si>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</si>
  <si>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</si>
  <si>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</si>
  <si>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</si>
  <si>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</si>
  <si>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</si>
  <si>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</si>
  <si>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</si>
  <si>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</si>
  <si>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</si>
  <si>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</si>
  <si>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</si>
  <si>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</si>
  <si>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</si>
  <si>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</si>
  <si>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</si>
  <si>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</si>
  <si>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</si>
  <si>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</si>
  <si>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</si>
  <si>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</si>
  <si>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</si>
  <si>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</si>
  <si>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</si>
  <si>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</si>
  <si>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</si>
  <si>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</si>
  <si>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</si>
  <si>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</si>
  <si>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</si>
  <si>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</si>
  <si>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</si>
  <si>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</si>
  <si>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</si>
  <si>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</si>
  <si>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</si>
  <si>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</si>
  <si>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</si>
  <si>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</si>
  <si>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</si>
  <si>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</si>
  <si>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</si>
  <si>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</si>
  <si>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</si>
  <si>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</si>
  <si>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</si>
  <si>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</si>
  <si>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</si>
  <si>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</si>
  <si>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</si>
  <si>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</si>
  <si>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</si>
  <si>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</si>
  <si>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</si>
  <si>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</si>
  <si>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</si>
  <si>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</si>
  <si>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</si>
  <si>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</si>
  <si>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</si>
  <si>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</si>
  <si>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</si>
  <si>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</si>
  <si>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</si>
  <si>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</si>
  <si>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</si>
  <si>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</si>
  <si>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</si>
  <si>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</si>
  <si>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</si>
  <si>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</si>
  <si>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</si>
  <si>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</si>
  <si>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</si>
  <si>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</si>
  <si>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</si>
  <si>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</si>
  <si>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</si>
  <si>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</si>
  <si>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</si>
  <si>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</si>
  <si>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</si>
  <si>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</si>
  <si>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</si>
  <si>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</si>
  <si>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</si>
  <si>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</si>
  <si>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</si>
  <si>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</si>
  <si>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</si>
  <si>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</si>
  <si>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</si>
  <si>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</si>
  <si>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</si>
  <si>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</si>
  <si>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</si>
  <si>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</si>
  <si>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</si>
  <si>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</si>
  <si>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</si>
  <si>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</si>
  <si>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</si>
  <si>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</si>
  <si>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</si>
  <si>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</si>
  <si>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</si>
  <si>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</si>
  <si>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</si>
  <si>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</si>
  <si>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</si>
  <si>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</si>
  <si>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</si>
  <si>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</si>
  <si>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</si>
  <si>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</si>
  <si>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</si>
  <si>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</si>
  <si>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</si>
  <si>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</si>
  <si>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</si>
  <si>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</si>
  <si>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</si>
  <si>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</si>
  <si>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</si>
  <si>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</si>
  <si>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</si>
  <si>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</si>
  <si>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</si>
  <si>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</si>
  <si>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</si>
  <si>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</si>
  <si>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</si>
  <si>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</si>
  <si>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</si>
  <si>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</si>
  <si>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</si>
  <si>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</si>
  <si>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</si>
  <si>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</si>
  <si>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</si>
  <si>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</si>
  <si>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</si>
  <si>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</si>
  <si>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</si>
  <si>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</si>
  <si>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</si>
  <si>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</si>
  <si>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</si>
  <si>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</si>
  <si>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</si>
  <si>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</si>
  <si>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</si>
  <si>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</si>
  <si>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</si>
  <si>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</si>
  <si>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</si>
  <si>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</si>
  <si>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</si>
  <si>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</si>
  <si>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</si>
  <si>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</si>
  <si>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</si>
  <si>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</si>
  <si>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</si>
  <si>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</si>
  <si>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</si>
  <si>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</si>
  <si>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</si>
  <si>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</si>
  <si>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</si>
  <si>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</si>
  <si>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</si>
  <si>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</si>
  <si>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</si>
  <si>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</si>
  <si>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</si>
  <si>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</si>
  <si>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</si>
  <si>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</si>
  <si>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</si>
  <si>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</si>
  <si>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</si>
  <si>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</si>
  <si>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</si>
  <si>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</si>
  <si>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</si>
  <si>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</si>
  <si>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</si>
  <si>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</si>
  <si>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</si>
  <si>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</si>
  <si>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</si>
  <si>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</si>
  <si>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</si>
  <si>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</si>
  <si>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</si>
  <si>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</si>
  <si>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</si>
  <si>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</si>
  <si>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</si>
  <si>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</si>
  <si>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</si>
  <si>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</si>
  <si>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</si>
  <si>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</si>
  <si>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</si>
  <si>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</si>
  <si>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</si>
  <si>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</si>
  <si>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</si>
  <si>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</si>
  <si>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</si>
  <si>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</si>
  <si>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</si>
  <si>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</si>
  <si>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</si>
  <si>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</si>
  <si>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</si>
  <si>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</si>
  <si>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</si>
  <si>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</si>
  <si>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</si>
  <si>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</si>
  <si>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</si>
  <si>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</si>
  <si>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</si>
  <si>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</si>
  <si>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</si>
  <si>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</si>
  <si>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</si>
  <si>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</si>
  <si>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</si>
  <si>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</si>
  <si>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</si>
  <si>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</si>
  <si>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</si>
  <si>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</si>
  <si>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</si>
  <si>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</si>
  <si>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</si>
  <si>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</si>
  <si>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</si>
  <si>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</si>
  <si>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</si>
  <si>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</si>
  <si>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</si>
  <si>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</si>
  <si>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</si>
  <si>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</si>
  <si>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</si>
  <si>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</si>
  <si>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</si>
  <si>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</si>
  <si>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</si>
  <si>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</si>
  <si>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</si>
  <si>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</si>
  <si>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</si>
  <si>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</si>
  <si>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</si>
  <si>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</si>
  <si>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</si>
  <si>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</si>
  <si>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</si>
  <si>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</si>
  <si>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</si>
  <si>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</si>
  <si>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</si>
  <si>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</si>
  <si>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</si>
  <si>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</si>
  <si>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</si>
  <si>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</si>
  <si>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</si>
  <si>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</si>
  <si>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</si>
  <si>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</si>
  <si>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</si>
  <si>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</si>
  <si>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</si>
  <si>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</si>
  <si>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</si>
  <si>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</si>
  <si>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</si>
  <si>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</si>
  <si>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</si>
  <si>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</si>
  <si>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</si>
  <si>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</si>
  <si>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</si>
  <si>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</si>
  <si>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</si>
  <si>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</si>
  <si>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</si>
  <si>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</si>
  <si>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</si>
  <si>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</si>
  <si>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</si>
  <si>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</si>
  <si>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</si>
  <si>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</si>
  <si>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</si>
  <si>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</si>
  <si>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</si>
  <si>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</si>
  <si>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</si>
  <si>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</si>
  <si>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</si>
  <si>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</si>
  <si>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</si>
  <si>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</si>
  <si>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</si>
  <si>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</si>
  <si>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</si>
  <si>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</si>
  <si>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</si>
  <si>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</si>
  <si>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</si>
  <si>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</si>
  <si>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</si>
  <si>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</si>
  <si>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</si>
  <si>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</si>
  <si>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</si>
  <si>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</si>
  <si>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</si>
  <si>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</si>
  <si>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</si>
  <si>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</si>
  <si>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</si>
  <si>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</si>
  <si>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</si>
  <si>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</si>
  <si>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</si>
  <si>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</si>
  <si>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</si>
  <si>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</si>
  <si>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</si>
  <si>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</si>
  <si>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</si>
  <si>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</si>
  <si>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</si>
  <si>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</si>
  <si>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</si>
  <si>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</si>
  <si>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</si>
  <si>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</si>
  <si>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</si>
  <si>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</si>
  <si>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</si>
  <si>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</si>
  <si>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</si>
  <si>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</si>
  <si>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</si>
  <si>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</si>
  <si>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</si>
  <si>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</si>
  <si>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</si>
  <si>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</si>
  <si>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</si>
  <si>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</si>
  <si>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</si>
  <si>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</si>
  <si>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</si>
  <si>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</si>
  <si>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</si>
  <si>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</si>
  <si>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</si>
  <si>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</si>
  <si>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</si>
  <si>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</si>
  <si>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</si>
  <si>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</si>
  <si>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</si>
  <si>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</si>
  <si>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</si>
  <si>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</si>
  <si>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</si>
  <si>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</si>
  <si>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</si>
  <si>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</si>
  <si>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</si>
  <si>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</si>
  <si>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</si>
  <si>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</si>
  <si>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</si>
  <si>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</si>
  <si>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</si>
  <si>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</si>
  <si>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</si>
  <si>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</si>
  <si>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</si>
  <si>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</si>
  <si>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</si>
  <si>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</si>
  <si>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</si>
  <si>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</si>
  <si>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</si>
  <si>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</si>
  <si>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</si>
  <si>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</si>
  <si>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</si>
  <si>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</si>
  <si>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</si>
  <si>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</si>
  <si>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</si>
  <si>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</si>
  <si>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</si>
  <si>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</si>
  <si>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</si>
  <si>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</si>
  <si>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</si>
  <si>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</si>
  <si>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</si>
  <si>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</si>
  <si>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</si>
  <si>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</si>
  <si>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</si>
  <si>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</si>
  <si>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</si>
  <si>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</si>
  <si>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</si>
  <si>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</si>
  <si>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</si>
  <si>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</si>
  <si>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</si>
  <si>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</si>
  <si>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</si>
  <si>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</si>
  <si>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</si>
  <si>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</si>
  <si>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</si>
  <si>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</si>
  <si>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</si>
  <si>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</si>
  <si>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</si>
  <si>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</si>
  <si>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</si>
  <si>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</si>
  <si>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</si>
  <si>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</si>
  <si>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</si>
  <si>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</si>
  <si>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</si>
  <si>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</si>
  <si>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</si>
  <si>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</si>
  <si>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</si>
  <si>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</si>
  <si>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</si>
  <si>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</si>
  <si>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</si>
  <si>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</si>
  <si>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</si>
  <si>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</si>
  <si>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</si>
  <si>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</si>
  <si>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</si>
  <si>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</si>
  <si>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</si>
  <si>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</si>
  <si>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</si>
  <si>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</si>
  <si>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</si>
  <si>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</si>
  <si>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</si>
  <si>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</si>
  <si>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</si>
  <si>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</si>
  <si>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</si>
  <si>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</si>
  <si>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</si>
  <si>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</si>
  <si>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</si>
  <si>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</si>
  <si>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</si>
  <si>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</si>
  <si>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</si>
  <si>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</si>
  <si>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</si>
  <si>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</si>
  <si>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</si>
  <si>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</si>
  <si>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</si>
  <si>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</si>
  <si>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</si>
  <si>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</si>
  <si>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</si>
  <si>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</si>
  <si>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</si>
  <si>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</si>
  <si>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</si>
  <si>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</si>
  <si>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</si>
  <si>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</si>
  <si>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</si>
  <si>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</si>
  <si>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</si>
  <si>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</si>
  <si>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</si>
  <si>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</si>
  <si>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</si>
  <si>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</si>
  <si>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</si>
  <si>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</si>
  <si>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</si>
  <si>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</si>
  <si>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</si>
  <si>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</si>
  <si>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</si>
  <si>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</si>
  <si>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</si>
  <si>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</si>
  <si>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</si>
  <si>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</si>
  <si>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</si>
  <si>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</si>
  <si>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</si>
  <si>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</si>
  <si>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</si>
  <si>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</si>
  <si>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</si>
  <si>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</si>
  <si>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</si>
  <si>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</si>
  <si>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</si>
  <si>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</si>
  <si>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</si>
  <si>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</si>
  <si>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</si>
  <si>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</si>
  <si>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</si>
  <si>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</si>
  <si>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</si>
  <si>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</si>
  <si>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</si>
  <si>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</si>
  <si>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</si>
  <si>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</si>
  <si>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</si>
  <si>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</si>
  <si>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</si>
  <si>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</si>
  <si>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</si>
  <si>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</si>
  <si>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</si>
  <si>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</si>
  <si>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</si>
  <si>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</si>
  <si>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</si>
  <si>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</si>
  <si>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</si>
  <si>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</si>
  <si>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</si>
  <si>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</si>
  <si>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</si>
  <si>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</si>
  <si>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</si>
  <si>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</si>
  <si>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</si>
  <si>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</si>
  <si>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</si>
  <si>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</si>
  <si>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</si>
  <si>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</si>
  <si>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</si>
  <si>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</si>
  <si>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</si>
  <si>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</si>
  <si>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</si>
  <si>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</si>
  <si>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</si>
  <si>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</si>
  <si>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</si>
  <si>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</si>
  <si>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</si>
  <si>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</si>
  <si>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</si>
  <si>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</si>
  <si>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</si>
  <si>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</si>
  <si>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</si>
  <si>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</si>
  <si>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</si>
  <si>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</si>
  <si>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</si>
  <si>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</si>
  <si>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</si>
  <si>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</si>
  <si>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</si>
  <si>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</si>
  <si>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</si>
  <si>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</si>
  <si>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</si>
  <si>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</si>
  <si>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</si>
  <si>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</si>
  <si>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</si>
  <si>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</si>
  <si>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</si>
  <si>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</si>
  <si>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</si>
  <si>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</si>
  <si>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</si>
  <si>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</si>
  <si>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</si>
  <si>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</si>
  <si>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</si>
  <si>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</si>
  <si>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</si>
  <si>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</si>
  <si>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</si>
  <si>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</si>
  <si>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</si>
  <si>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</si>
  <si>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</si>
  <si>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</si>
  <si>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</si>
  <si>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</si>
  <si>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</si>
  <si>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</si>
  <si>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</si>
  <si>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</si>
  <si>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</si>
  <si>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</si>
  <si>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</si>
  <si>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</si>
  <si>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</si>
  <si>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</si>
  <si>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</si>
  <si>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</si>
  <si>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</si>
  <si>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</si>
  <si>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</si>
  <si>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</si>
  <si>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</si>
  <si>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</si>
  <si>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</si>
  <si>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</si>
  <si>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</si>
  <si>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</si>
  <si>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</si>
  <si>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</si>
  <si>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</si>
  <si>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</si>
  <si>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</si>
  <si>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</si>
  <si>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</si>
  <si>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</si>
  <si>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</si>
  <si>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</si>
  <si>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</si>
  <si>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</si>
  <si>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</si>
  <si>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</si>
  <si>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</si>
  <si>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</si>
  <si>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</si>
  <si>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</si>
  <si>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</si>
  <si>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</si>
  <si>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</si>
  <si>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</si>
  <si>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</si>
  <si>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</si>
  <si>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</si>
  <si>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</si>
  <si>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</si>
  <si>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</si>
  <si>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</si>
  <si>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</si>
  <si>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</si>
  <si>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</si>
  <si>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</si>
  <si>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</si>
  <si>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</si>
  <si>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</si>
  <si>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</si>
  <si>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</si>
  <si>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</si>
  <si>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</si>
  <si>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</si>
  <si>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</si>
  <si>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</si>
  <si>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</si>
  <si>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</si>
  <si>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</si>
  <si>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</si>
  <si>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</si>
  <si>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</si>
  <si>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</si>
  <si>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</si>
  <si>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</si>
  <si>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</si>
  <si>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</si>
  <si>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</si>
  <si>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</si>
  <si>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</si>
  <si>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</si>
  <si>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</si>
  <si>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</si>
  <si>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</si>
  <si>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</si>
  <si>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</si>
  <si>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</si>
  <si>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</si>
  <si>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</si>
  <si>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</si>
  <si>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</si>
  <si>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</si>
  <si>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</si>
  <si>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</si>
  <si>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</si>
  <si>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</si>
  <si>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</si>
  <si>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</si>
  <si>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</si>
  <si>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</si>
  <si>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</si>
  <si>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</si>
  <si>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</si>
  <si>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</si>
  <si>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</si>
  <si>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</si>
  <si>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</si>
  <si>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</si>
  <si>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</si>
  <si>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</si>
  <si>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</si>
  <si>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</si>
  <si>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</si>
  <si>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</si>
  <si>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</si>
  <si>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</si>
  <si>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</si>
  <si>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</si>
  <si>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</si>
  <si>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</si>
  <si>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</si>
  <si>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</si>
  <si>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</si>
  <si>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</si>
  <si>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</si>
  <si>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</si>
  <si>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</si>
  <si>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</si>
  <si>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</si>
  <si>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</si>
  <si>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</si>
  <si>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</si>
  <si>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</si>
  <si>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</si>
  <si>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</si>
  <si>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</si>
  <si>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</si>
  <si>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</si>
  <si>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</si>
  <si>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</si>
  <si>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</si>
  <si>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</si>
  <si>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</si>
  <si>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</si>
  <si>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</si>
  <si>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</si>
  <si>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</si>
  <si>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</si>
  <si>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</si>
  <si>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</si>
  <si>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</si>
  <si>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</si>
  <si>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</si>
  <si>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</si>
  <si>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</si>
  <si>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</si>
  <si>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</si>
  <si>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</si>
  <si>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</si>
  <si>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</si>
  <si>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</si>
  <si>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</si>
  <si>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</si>
  <si>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</si>
  <si>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</si>
  <si>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</si>
  <si>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</si>
  <si>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</si>
  <si>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</si>
  <si>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</si>
  <si>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</si>
  <si>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</si>
  <si>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</si>
  <si>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</si>
  <si>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</si>
  <si>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</si>
  <si>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</si>
  <si>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</si>
  <si>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</si>
  <si>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</si>
  <si>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</si>
  <si>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</si>
  <si>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</si>
  <si>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</si>
  <si>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</si>
  <si>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</si>
  <si>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</si>
  <si>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</si>
  <si>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</si>
  <si>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</si>
  <si>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</si>
  <si>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</si>
  <si>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</si>
  <si>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</si>
  <si>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</si>
  <si>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</si>
  <si>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</si>
  <si>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</si>
  <si>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</si>
  <si>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</si>
  <si>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</si>
  <si>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</si>
  <si>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</si>
  <si>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</si>
  <si>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</si>
  <si>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</si>
  <si>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</si>
  <si>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</si>
  <si>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</si>
  <si>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</si>
  <si>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</si>
  <si>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</si>
  <si>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</si>
  <si>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</si>
  <si>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</si>
  <si>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</si>
  <si>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</si>
  <si>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</si>
  <si>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</si>
  <si>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</si>
  <si>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</si>
  <si>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</si>
  <si>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</si>
  <si>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</si>
  <si>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</si>
  <si>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</si>
  <si>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</si>
  <si>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</si>
  <si>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</si>
  <si>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</si>
  <si>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</si>
  <si>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</si>
  <si>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</si>
  <si>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</si>
  <si>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</si>
  <si>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</si>
  <si>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</si>
  <si>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</si>
  <si>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</si>
  <si>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</si>
  <si>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</si>
  <si>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</si>
  <si>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</si>
  <si>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</si>
  <si>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</si>
  <si>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</si>
  <si>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</si>
  <si>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</si>
  <si>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</si>
  <si>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</si>
  <si>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</si>
  <si>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</si>
  <si>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</si>
  <si>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</si>
  <si>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</si>
  <si>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</si>
  <si>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</si>
  <si>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</si>
  <si>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</si>
  <si>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</si>
  <si>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</si>
  <si>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</si>
  <si>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</si>
  <si>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</si>
  <si>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</si>
  <si>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</si>
  <si>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</si>
  <si>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</si>
  <si>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</si>
  <si>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</si>
  <si>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</si>
  <si>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</si>
  <si>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</si>
  <si>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</si>
  <si>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</si>
  <si>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</si>
  <si>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</si>
  <si>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</si>
  <si>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</si>
  <si>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</si>
  <si>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</si>
  <si>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</si>
  <si>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</si>
  <si>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</si>
  <si>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</si>
  <si>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</si>
  <si>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</si>
  <si>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</si>
  <si>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</si>
  <si>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</si>
  <si>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</si>
  <si>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</si>
  <si>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</si>
  <si>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</si>
  <si>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</si>
  <si>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</si>
  <si>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</si>
  <si>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</si>
  <si>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</si>
  <si>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</si>
  <si>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</si>
  <si>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</si>
  <si>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</si>
  <si>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</si>
  <si>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</si>
  <si>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</si>
  <si>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</si>
  <si>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</si>
  <si>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</si>
  <si>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</si>
  <si>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</si>
  <si>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</si>
  <si>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</si>
  <si>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</si>
  <si>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</si>
  <si>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</si>
  <si>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</si>
  <si>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</si>
  <si>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</si>
  <si>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</si>
  <si>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</si>
  <si>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</si>
  <si>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</si>
  <si>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</si>
  <si>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</si>
  <si>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</si>
  <si>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</si>
  <si>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</si>
  <si>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</si>
  <si>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</si>
  <si>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</si>
  <si>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</si>
  <si>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</si>
  <si>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</si>
  <si>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</si>
  <si>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</si>
  <si>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</si>
  <si>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</si>
  <si>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</si>
  <si>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</si>
  <si>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</si>
  <si>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</si>
  <si>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</si>
  <si>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</si>
  <si>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</si>
  <si>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</si>
  <si>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</si>
  <si>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</si>
  <si>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</si>
  <si>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</si>
  <si>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</si>
  <si>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</si>
  <si>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</si>
  <si>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</si>
  <si>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</si>
  <si>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</si>
  <si>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</si>
  <si>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</si>
  <si>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</si>
  <si>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</si>
  <si>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</si>
  <si>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</si>
  <si>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</si>
  <si>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</si>
  <si>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</si>
  <si>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</si>
  <si>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</si>
  <si>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</si>
  <si>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</si>
  <si>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</si>
  <si>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</si>
  <si>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</si>
  <si>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</si>
  <si>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</si>
  <si>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</si>
  <si>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</si>
  <si>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</si>
  <si>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</si>
  <si>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</si>
  <si>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</si>
  <si>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</si>
  <si>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</si>
  <si>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</si>
  <si>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</si>
  <si>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</si>
  <si>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</si>
  <si>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</si>
  <si>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</si>
  <si>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</si>
  <si>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</si>
  <si>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</si>
  <si>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</si>
  <si>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</si>
  <si>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</si>
  <si>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</si>
  <si>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</si>
  <si>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</si>
  <si>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</si>
  <si>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</si>
  <si>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</si>
  <si>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</si>
  <si>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</si>
  <si>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</si>
  <si>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</si>
  <si>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</si>
  <si>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</si>
  <si>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</si>
  <si>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</si>
  <si>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</si>
  <si>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</si>
  <si>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</si>
  <si>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</si>
  <si>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</si>
  <si>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</si>
  <si>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</si>
  <si>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</si>
  <si>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</si>
  <si>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</si>
  <si>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</si>
  <si>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</si>
  <si>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</si>
  <si>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</si>
  <si>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</si>
  <si>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</si>
  <si>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</si>
  <si>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</si>
  <si>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</si>
  <si>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</si>
  <si>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</si>
  <si>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</si>
  <si>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</si>
  <si>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</si>
  <si>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</si>
  <si>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</si>
  <si>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</si>
  <si>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</si>
  <si>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</si>
  <si>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</si>
  <si>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</si>
  <si>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</si>
  <si>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</si>
  <si>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</si>
  <si>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</si>
  <si>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</si>
  <si>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</si>
  <si>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</si>
  <si>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</si>
  <si>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</si>
  <si>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</si>
  <si>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</si>
  <si>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</si>
  <si>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</si>
  <si>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</si>
  <si>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</si>
  <si>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</si>
  <si>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</si>
  <si>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</si>
  <si>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</si>
  <si>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</si>
  <si>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</si>
  <si>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</si>
  <si>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</si>
  <si>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</si>
  <si>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</si>
  <si>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</si>
  <si>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</si>
  <si>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</si>
  <si>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</si>
  <si>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</si>
  <si>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</si>
  <si>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</si>
  <si>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</si>
  <si>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</si>
  <si>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</si>
  <si>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</si>
  <si>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</si>
  <si>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</si>
  <si>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</si>
  <si>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</si>
  <si>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</si>
  <si>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</si>
  <si>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</si>
  <si>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</si>
  <si>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</si>
  <si>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</si>
  <si>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</si>
  <si>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</si>
  <si>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</si>
  <si>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</si>
  <si>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</si>
  <si>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</si>
  <si>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</si>
  <si>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</si>
  <si>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</si>
  <si>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</si>
  <si>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</si>
  <si>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</si>
  <si>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</si>
  <si>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</si>
  <si>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</si>
  <si>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</si>
  <si>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</si>
  <si>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</si>
  <si>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</si>
  <si>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</si>
  <si>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</si>
  <si>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</si>
  <si>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</si>
  <si>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</si>
  <si>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</si>
  <si>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</si>
  <si>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</si>
  <si>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</si>
  <si>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</si>
  <si>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</si>
  <si>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</si>
  <si>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</si>
  <si>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</si>
  <si>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</si>
  <si>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</si>
  <si>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</si>
  <si>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</si>
  <si>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</si>
  <si>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</si>
  <si>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</si>
  <si>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</si>
  <si>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</si>
  <si>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</si>
  <si>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</si>
  <si>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</si>
  <si>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</si>
  <si>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</si>
  <si>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</si>
  <si>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</si>
  <si>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</si>
  <si>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</si>
  <si>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</si>
  <si>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</si>
  <si>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</si>
  <si>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</si>
  <si>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</si>
  <si>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</si>
  <si>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</si>
  <si>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</si>
  <si>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</si>
  <si>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</si>
  <si>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</si>
  <si>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</si>
  <si>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</si>
  <si>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</si>
  <si>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</si>
  <si>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</si>
  <si>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</si>
  <si>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</si>
  <si>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</si>
  <si>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</si>
  <si>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</si>
  <si>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</si>
  <si>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</si>
  <si>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</si>
  <si>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</si>
  <si>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</si>
  <si>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</si>
  <si>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</si>
  <si>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</si>
  <si>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</si>
  <si>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</si>
  <si>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</si>
  <si>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</si>
  <si>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</si>
  <si>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</si>
  <si>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</si>
  <si>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</si>
  <si>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</si>
  <si>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</si>
  <si>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</si>
  <si>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</si>
  <si>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</si>
  <si>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</si>
  <si>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</si>
  <si>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</si>
  <si>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</si>
  <si>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</si>
  <si>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</si>
  <si>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</si>
  <si>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</si>
  <si>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</si>
  <si>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</si>
  <si>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</si>
  <si>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</si>
  <si>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</si>
  <si>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</si>
  <si>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</si>
  <si>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</si>
  <si>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</si>
  <si>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</si>
  <si>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</si>
  <si>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</si>
  <si>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</si>
  <si>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</si>
  <si>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</si>
  <si>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</si>
  <si>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</si>
  <si>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</si>
  <si>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</si>
  <si>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</si>
  <si>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</si>
  <si>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</si>
  <si>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</si>
  <si>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</si>
  <si>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</si>
  <si>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</si>
  <si>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</si>
  <si>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</si>
  <si>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</si>
  <si>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</si>
  <si>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</si>
  <si>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</si>
  <si>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</si>
  <si>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</si>
  <si>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</si>
  <si>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</si>
  <si>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</si>
  <si>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</si>
  <si>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</si>
  <si>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</si>
  <si>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</si>
  <si>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</si>
  <si>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</si>
  <si>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</si>
  <si>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</si>
  <si>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</si>
  <si>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</si>
  <si>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</si>
  <si>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</si>
  <si>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</si>
  <si>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</si>
  <si>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</si>
  <si>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</si>
  <si>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</si>
  <si>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</si>
  <si>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</si>
  <si>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</si>
  <si>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</si>
  <si>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</si>
  <si>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</si>
  <si>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</si>
  <si>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</si>
  <si>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</si>
  <si>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</si>
  <si>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</si>
  <si>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</si>
  <si>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</si>
  <si>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</si>
  <si>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</si>
  <si>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</si>
  <si>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</si>
  <si>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</si>
  <si>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</si>
  <si>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</si>
  <si>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</si>
  <si>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</si>
  <si>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</si>
  <si>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</si>
  <si>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</si>
  <si>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</si>
  <si>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</si>
  <si>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</si>
  <si>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</si>
  <si>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</si>
  <si>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</si>
  <si>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</si>
  <si>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</si>
  <si>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</si>
  <si>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</si>
  <si>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</si>
  <si>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</si>
  <si>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</si>
  <si>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</si>
  <si>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</si>
  <si>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</si>
  <si>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</si>
  <si>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</si>
  <si>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</si>
  <si>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</si>
  <si>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</si>
  <si>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</si>
  <si>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</si>
  <si>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</si>
  <si>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</si>
  <si>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</si>
  <si>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</si>
  <si>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</si>
  <si>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</si>
  <si>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</si>
  <si>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</si>
  <si>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</si>
  <si>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</si>
  <si>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</si>
  <si>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</si>
  <si>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</si>
  <si>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</si>
  <si>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</si>
  <si>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</si>
  <si>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</si>
  <si>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</si>
  <si>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</si>
  <si>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</si>
  <si>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</si>
  <si>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</si>
  <si>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</si>
  <si>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</si>
  <si>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</si>
  <si>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</si>
  <si>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</si>
  <si>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</si>
  <si>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</si>
  <si>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</si>
  <si>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</si>
  <si>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</si>
  <si>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</si>
  <si>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</si>
  <si>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</si>
  <si>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</si>
  <si>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</si>
  <si>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</si>
  <si>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</si>
  <si>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</si>
  <si>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</si>
  <si>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</si>
  <si>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</si>
  <si>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</si>
  <si>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</si>
  <si>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</si>
  <si>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</si>
  <si>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</si>
  <si>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</si>
  <si>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</si>
  <si>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</si>
  <si>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</si>
  <si>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</si>
  <si>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</si>
  <si>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</si>
  <si>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</si>
  <si>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</si>
  <si>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</si>
  <si>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</si>
  <si>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</si>
  <si>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</si>
  <si>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</si>
  <si>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</si>
  <si>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</si>
  <si>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</si>
  <si>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</si>
  <si>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</si>
  <si>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</si>
  <si>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</si>
  <si>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</si>
  <si>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</si>
  <si>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</si>
  <si>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</si>
  <si>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</si>
  <si>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</si>
  <si>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</si>
  <si>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</si>
  <si>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</si>
  <si>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</si>
  <si>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</si>
  <si>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</si>
  <si>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</si>
  <si>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</si>
  <si>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</si>
  <si>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</si>
  <si>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</si>
  <si>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</si>
  <si>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</si>
  <si>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</si>
  <si>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</si>
  <si>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</si>
  <si>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</si>
  <si>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</si>
  <si>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</si>
  <si>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</si>
  <si>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</si>
  <si>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</si>
  <si>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</si>
  <si>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</si>
  <si>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</si>
  <si>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</si>
  <si>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</si>
  <si>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</si>
  <si>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</si>
  <si>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</si>
  <si>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</si>
  <si>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</si>
  <si>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</si>
  <si>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</si>
  <si>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</si>
  <si>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</si>
  <si>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</si>
  <si>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</si>
  <si>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</si>
  <si>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</si>
  <si>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</si>
  <si>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</si>
  <si>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</si>
  <si>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</si>
  <si>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</si>
  <si>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</si>
  <si>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</si>
  <si>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</si>
  <si>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</si>
  <si>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</si>
  <si>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</si>
  <si>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</si>
  <si>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</si>
  <si>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</si>
  <si>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</si>
  <si>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</si>
  <si>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</si>
  <si>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</si>
  <si>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</si>
  <si>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</si>
  <si>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</si>
  <si>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</si>
  <si>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</si>
  <si>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</si>
  <si>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</si>
  <si>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</si>
  <si>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</si>
  <si>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</si>
  <si>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</si>
  <si>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</si>
  <si>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</si>
  <si>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</si>
  <si>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</si>
  <si>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</si>
  <si>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</si>
  <si>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</si>
  <si>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</si>
  <si>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</si>
  <si>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</si>
  <si>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</si>
  <si>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</si>
  <si>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</si>
  <si>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</si>
  <si>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</si>
  <si>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</si>
  <si>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</si>
  <si>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</si>
  <si>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</si>
  <si>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</si>
  <si>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</si>
  <si>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</si>
  <si>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</si>
  <si>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</si>
  <si>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</si>
  <si>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</si>
  <si>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</si>
  <si>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</si>
  <si>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</si>
  <si>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</si>
  <si>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</si>
  <si>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</si>
  <si>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</si>
  <si>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</si>
  <si>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</si>
  <si>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</si>
  <si>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</si>
  <si>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</si>
  <si>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</si>
  <si>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</si>
  <si>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</si>
  <si>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</si>
  <si>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</si>
  <si>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</si>
  <si>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</si>
  <si>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</si>
  <si>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</si>
  <si>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</si>
  <si>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</si>
  <si>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</si>
  <si>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</si>
  <si>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</si>
  <si>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</si>
  <si>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</si>
  <si>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</si>
  <si>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</si>
  <si>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</si>
  <si>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</si>
  <si>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</si>
  <si>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</si>
  <si>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</si>
  <si>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</si>
  <si>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</si>
  <si>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</si>
  <si>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</si>
  <si>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</si>
  <si>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</si>
  <si>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</si>
  <si>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</si>
  <si>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</si>
  <si>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</si>
  <si>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</si>
  <si>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</si>
  <si>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</si>
  <si>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</si>
  <si>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</si>
  <si>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</si>
  <si>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</si>
  <si>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</si>
  <si>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</si>
  <si>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</si>
  <si>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</si>
  <si>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</si>
  <si>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</si>
  <si>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</si>
  <si>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</si>
  <si>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</si>
  <si>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</si>
  <si>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</si>
  <si>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</si>
  <si>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</si>
  <si>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</si>
  <si>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</si>
  <si>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</si>
  <si>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</si>
  <si>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</si>
  <si>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</si>
  <si>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</si>
  <si>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</si>
  <si>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</si>
  <si>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</si>
  <si>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</si>
  <si>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</si>
  <si>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</si>
  <si>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</si>
  <si>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</si>
  <si>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</si>
  <si>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</si>
  <si>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</si>
  <si>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</si>
  <si>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</si>
  <si>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</si>
  <si>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</si>
  <si>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</si>
  <si>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</si>
  <si>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</si>
  <si>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</si>
  <si>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</si>
  <si>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</si>
  <si>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</si>
  <si>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</si>
  <si>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</si>
  <si>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</si>
  <si>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</si>
  <si>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</si>
  <si>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</si>
  <si>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</si>
  <si>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</si>
  <si>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</si>
  <si>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</si>
  <si>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</si>
  <si>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</si>
  <si>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</si>
  <si>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</si>
  <si>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</si>
  <si>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</si>
  <si>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</si>
  <si>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</si>
  <si>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</si>
  <si>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</si>
  <si>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</si>
  <si>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</si>
  <si>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</si>
  <si>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</si>
  <si>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</si>
  <si>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</si>
  <si>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</si>
  <si>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</si>
  <si>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</si>
  <si>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</si>
  <si>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</si>
  <si>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</si>
  <si>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</si>
  <si>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</si>
  <si>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</si>
  <si>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</si>
  <si>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</si>
  <si>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</si>
  <si>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</si>
  <si>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</si>
  <si>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</si>
  <si>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</si>
  <si>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</si>
  <si>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</si>
  <si>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</si>
  <si>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</si>
  <si>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</si>
  <si>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</si>
  <si>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</si>
  <si>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</si>
  <si>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</si>
  <si>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</si>
  <si>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</si>
  <si>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</si>
  <si>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</si>
  <si>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</si>
  <si>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</si>
  <si>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</si>
  <si>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</si>
  <si>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</si>
  <si>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</si>
  <si>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</si>
  <si>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</si>
  <si>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</si>
  <si>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</si>
  <si>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</si>
  <si>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</si>
  <si>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</si>
  <si>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</si>
  <si>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</si>
  <si>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</si>
  <si>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</si>
  <si>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</si>
  <si>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</si>
  <si>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</si>
  <si>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</si>
  <si>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</si>
  <si>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</si>
  <si>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</si>
  <si>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</si>
  <si>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</si>
  <si>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</si>
  <si>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</si>
  <si>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</si>
  <si>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</si>
  <si>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</si>
  <si>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</si>
  <si>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</si>
  <si>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</si>
  <si>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</si>
  <si>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</si>
  <si>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</si>
  <si>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</si>
  <si>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</si>
  <si>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</si>
  <si>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</si>
  <si>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</si>
  <si>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</si>
  <si>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</si>
  <si>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</si>
  <si>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</si>
  <si>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</si>
  <si>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</si>
  <si>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</si>
  <si>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</si>
  <si>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</si>
  <si>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</si>
  <si>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</si>
  <si>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</si>
  <si>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</si>
  <si>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</si>
  <si>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</si>
  <si>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</si>
  <si>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</si>
  <si>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</si>
  <si>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</si>
  <si>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</si>
  <si>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</si>
  <si>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</si>
  <si>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</si>
  <si>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</si>
  <si>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</si>
  <si>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</si>
  <si>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</si>
  <si>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</si>
  <si>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</si>
  <si>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</si>
  <si>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</si>
  <si>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</si>
  <si>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</si>
  <si>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</si>
  <si>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</si>
  <si>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</si>
  <si>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</si>
  <si>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</si>
  <si>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</si>
  <si>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</si>
  <si>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</si>
  <si>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</si>
  <si>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</si>
  <si>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</si>
  <si>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</si>
  <si>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</si>
  <si>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</si>
  <si>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</si>
  <si>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</si>
  <si>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</si>
  <si>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</si>
  <si>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</si>
  <si>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</si>
  <si>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</si>
  <si>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</si>
  <si>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</si>
  <si>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</si>
  <si>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</si>
  <si>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</si>
  <si>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</si>
  <si>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</si>
  <si>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</si>
  <si>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</si>
  <si>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</si>
  <si>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</si>
  <si>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</si>
  <si>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</si>
  <si>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</si>
  <si>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</si>
  <si>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</si>
  <si>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</si>
  <si>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</si>
  <si>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</si>
  <si>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</si>
  <si>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</si>
  <si>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</si>
  <si>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</si>
  <si>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</si>
  <si>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</si>
  <si>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</si>
  <si>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</si>
  <si>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</si>
  <si>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</si>
  <si>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</si>
  <si>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</si>
  <si>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</si>
  <si>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</si>
  <si>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</si>
  <si>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</si>
  <si>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</si>
  <si>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</si>
  <si>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</si>
  <si>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</si>
  <si>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</si>
  <si>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</si>
  <si>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</si>
  <si>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</si>
  <si>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</si>
  <si>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</si>
  <si>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</si>
  <si>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</si>
  <si>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</si>
  <si>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</si>
  <si>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</si>
  <si>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</si>
  <si>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</si>
  <si>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</si>
  <si>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</si>
  <si>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</si>
  <si>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</si>
  <si>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</si>
  <si>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</si>
  <si>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</si>
  <si>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</si>
  <si>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</si>
  <si>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</si>
  <si>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</si>
  <si>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</si>
  <si>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</si>
  <si>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</si>
  <si>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</si>
  <si>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</si>
  <si>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</si>
  <si>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</si>
  <si>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</si>
  <si>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</si>
  <si>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</si>
  <si>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</si>
  <si>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</si>
  <si>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</si>
  <si>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</si>
  <si>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</si>
  <si>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</si>
  <si>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</si>
  <si>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</si>
  <si>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</si>
  <si>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</si>
  <si>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</si>
  <si>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</si>
  <si>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</si>
  <si>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</si>
  <si>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</si>
  <si>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</si>
  <si>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</si>
  <si>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</si>
  <si>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</si>
  <si>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</si>
  <si>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</si>
  <si>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</si>
  <si>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</si>
  <si>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</si>
  <si>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</si>
  <si>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</si>
  <si>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</si>
  <si>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</si>
  <si>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</si>
  <si>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</si>
  <si>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</si>
  <si>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</si>
  <si>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</si>
  <si>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</si>
  <si>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</si>
  <si>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</si>
  <si>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</si>
  <si>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</si>
  <si>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</si>
  <si>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</si>
  <si>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</si>
  <si>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</si>
  <si>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</si>
  <si>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</si>
  <si>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</si>
  <si>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</si>
  <si>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</si>
  <si>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</si>
  <si>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</si>
  <si>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</si>
  <si>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</si>
  <si>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</si>
  <si>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</si>
  <si>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</si>
  <si>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</si>
  <si>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</si>
  <si>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</si>
  <si>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</si>
  <si>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</si>
  <si>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</si>
  <si>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</si>
  <si>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</si>
  <si>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</si>
  <si>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</si>
  <si>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</si>
  <si>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</si>
  <si>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</si>
  <si>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</si>
  <si>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</si>
  <si>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</si>
  <si>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</si>
  <si>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</si>
  <si>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</si>
  <si>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</si>
  <si>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</si>
  <si>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</si>
  <si>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</si>
  <si>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</si>
  <si>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</si>
  <si>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</si>
  <si>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</si>
  <si>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</si>
  <si>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</si>
  <si>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</si>
  <si>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</si>
  <si>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</si>
  <si>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</si>
  <si>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</si>
  <si>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</si>
  <si>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</si>
  <si>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</si>
  <si>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</si>
  <si>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</si>
  <si>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</si>
  <si>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</si>
  <si>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</si>
  <si>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</si>
  <si>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</si>
  <si>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</si>
  <si>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</si>
  <si>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</si>
  <si>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</si>
  <si>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</si>
  <si>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</si>
  <si>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</si>
  <si>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</si>
  <si>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</si>
  <si>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</si>
  <si>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</si>
  <si>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</si>
  <si>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</si>
  <si>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</si>
  <si>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</si>
  <si>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</si>
  <si>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</si>
  <si>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</si>
  <si>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</si>
  <si>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</si>
  <si>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</si>
  <si>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</si>
  <si>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</si>
  <si>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</si>
  <si>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</si>
  <si>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</si>
  <si>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</si>
  <si>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</si>
  <si>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</si>
  <si>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</si>
  <si>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</si>
  <si>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</si>
  <si>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</si>
  <si>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</si>
  <si>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</si>
  <si>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</si>
  <si>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</si>
  <si>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</si>
  <si>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</si>
  <si>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</si>
  <si>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</si>
  <si>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</si>
  <si>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</si>
  <si>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</si>
  <si>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</si>
  <si>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</si>
  <si>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</si>
  <si>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</si>
  <si>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</si>
  <si>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</si>
  <si>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</si>
  <si>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</si>
  <si>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</si>
  <si>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</si>
  <si>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</si>
  <si>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</si>
  <si>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</si>
  <si>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</si>
  <si>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</si>
  <si>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</si>
  <si>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</si>
  <si>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</si>
  <si>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</si>
  <si>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</si>
  <si>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</si>
  <si>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</si>
  <si>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</si>
  <si>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</si>
  <si>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</si>
  <si>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</si>
  <si>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</si>
  <si>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</si>
  <si>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</si>
  <si>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</si>
  <si>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</si>
  <si>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</si>
  <si>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</si>
  <si>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</si>
  <si>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</si>
  <si>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</si>
  <si>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</si>
  <si>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</si>
  <si>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</si>
  <si>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</si>
  <si>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</si>
  <si>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</si>
  <si>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</si>
  <si>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</si>
  <si>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</si>
  <si>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</si>
  <si>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</si>
  <si>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</si>
  <si>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</si>
  <si>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</si>
  <si>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</si>
  <si>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</si>
  <si>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</si>
  <si>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</si>
  <si>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</si>
  <si>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</si>
  <si>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</si>
  <si>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</si>
  <si>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</si>
  <si>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</si>
  <si>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</si>
  <si>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</si>
  <si>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</si>
  <si>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</si>
  <si>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</si>
  <si>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</si>
  <si>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</si>
  <si>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</si>
  <si>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</si>
  <si>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</si>
  <si>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</si>
  <si>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</si>
  <si>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</si>
  <si>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</si>
  <si>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</si>
  <si>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</si>
  <si>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</si>
  <si>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</si>
  <si>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</si>
  <si>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</si>
  <si>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</si>
  <si>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</si>
  <si>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</si>
  <si>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</si>
  <si>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</si>
  <si>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</si>
  <si>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</si>
  <si>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</si>
  <si>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</si>
  <si>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</si>
  <si>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</si>
  <si>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</si>
  <si>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</si>
  <si>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</si>
  <si>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</si>
  <si>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</si>
  <si>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</si>
  <si>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</si>
  <si>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</si>
  <si>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</si>
  <si>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</si>
  <si>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</si>
  <si>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</si>
  <si>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</si>
  <si>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</si>
  <si>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</si>
  <si>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</si>
  <si>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</si>
  <si>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</si>
  <si>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</si>
  <si>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</si>
  <si>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</si>
  <si>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</si>
  <si>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</si>
  <si>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</si>
  <si>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</si>
  <si>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</si>
  <si>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</si>
  <si>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</si>
  <si>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</si>
  <si>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</si>
  <si>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</si>
  <si>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</si>
  <si>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</si>
  <si>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</si>
  <si>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</si>
  <si>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</si>
  <si>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</si>
  <si>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</si>
  <si>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</si>
  <si>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</si>
  <si>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</si>
  <si>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</si>
  <si>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</si>
  <si>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</si>
  <si>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</si>
  <si>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</si>
  <si>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</si>
  <si>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</si>
  <si>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</si>
  <si>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</si>
  <si>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</si>
  <si>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</si>
  <si>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</si>
  <si>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</si>
  <si>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</si>
  <si>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</si>
  <si>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</si>
  <si>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</si>
  <si>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</si>
  <si>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</si>
  <si>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</si>
  <si>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</si>
  <si>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</si>
  <si>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</si>
  <si>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</si>
  <si>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</si>
  <si>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</si>
  <si>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</si>
  <si>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</si>
  <si>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</si>
  <si>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</si>
  <si>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</si>
  <si>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</si>
  <si>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</si>
  <si>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</si>
  <si>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</si>
  <si>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</si>
  <si>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</si>
  <si>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</si>
  <si>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</si>
  <si>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</si>
  <si>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</si>
  <si>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</si>
  <si>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</si>
  <si>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</si>
  <si>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</si>
  <si>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</si>
  <si>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</si>
  <si>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</si>
  <si>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</si>
  <si>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</si>
  <si>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</si>
  <si>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</si>
  <si>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</si>
  <si>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</si>
  <si>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</si>
  <si>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</si>
  <si>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</si>
  <si>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</si>
  <si>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</si>
  <si>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</si>
  <si>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</si>
  <si>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</si>
  <si>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</si>
  <si>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</si>
  <si>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</si>
  <si>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</si>
  <si>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</si>
  <si>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</si>
  <si>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</si>
  <si>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</si>
  <si>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</si>
  <si>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</si>
  <si>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</si>
  <si>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</si>
  <si>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</si>
  <si>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</si>
  <si>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</si>
  <si>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</si>
  <si>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</si>
  <si>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</si>
  <si>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</si>
  <si>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</si>
  <si>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</si>
  <si>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</si>
  <si>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</si>
  <si>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</si>
  <si>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</si>
  <si>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</si>
  <si>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</si>
  <si>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</si>
  <si>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</si>
  <si>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</si>
  <si>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</si>
  <si>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</si>
  <si>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</si>
  <si>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</si>
  <si>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</si>
  <si>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</si>
  <si>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</si>
  <si>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</si>
  <si>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</si>
  <si>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</si>
  <si>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</si>
  <si>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</si>
  <si>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</si>
  <si>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</si>
  <si>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</si>
  <si>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</si>
  <si>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</si>
  <si>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</si>
  <si>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</si>
  <si>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</si>
  <si>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</si>
  <si>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</si>
  <si>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</si>
  <si>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</si>
  <si>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</si>
  <si>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</si>
  <si>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</si>
  <si>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</si>
  <si>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</si>
  <si>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</si>
  <si>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</si>
  <si>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</si>
  <si>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</si>
  <si>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</si>
  <si>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</si>
  <si>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</si>
  <si>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</si>
  <si>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</si>
  <si>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</si>
  <si>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</si>
  <si>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</si>
  <si>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</si>
  <si>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</si>
  <si>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</si>
  <si>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</si>
  <si>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</si>
  <si>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</si>
  <si>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</si>
  <si>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</si>
  <si>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</si>
  <si>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</si>
  <si>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</si>
  <si>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</si>
  <si>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</si>
  <si>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</si>
  <si>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</si>
  <si>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</si>
  <si>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</si>
  <si>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</si>
  <si>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</si>
  <si>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</si>
  <si>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</si>
  <si>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</si>
  <si>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</si>
  <si>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</si>
  <si>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</si>
  <si>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</si>
  <si>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</si>
  <si>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</si>
  <si>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</si>
  <si>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</si>
  <si>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</si>
  <si>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</si>
  <si>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</si>
  <si>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</si>
  <si>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</si>
  <si>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</si>
  <si>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</si>
  <si>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</si>
  <si>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</si>
  <si>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</si>
  <si>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</si>
  <si>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</si>
  <si>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</si>
  <si>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</si>
  <si>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</si>
  <si>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</si>
  <si>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</si>
  <si>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</si>
  <si>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</si>
  <si>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</si>
  <si>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</si>
  <si>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</si>
  <si>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</si>
  <si>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</si>
  <si>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</si>
  <si>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</si>
  <si>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</si>
  <si>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</si>
  <si>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</si>
  <si>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</si>
  <si>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</si>
  <si>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</si>
  <si>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</si>
  <si>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</si>
  <si>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</si>
  <si>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</si>
  <si>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</si>
  <si>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</si>
  <si>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</si>
  <si>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</si>
  <si>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</si>
  <si>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</si>
  <si>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</si>
  <si>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</si>
  <si>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</si>
  <si>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</si>
  <si>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</si>
  <si>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</si>
  <si>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</si>
  <si>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</si>
  <si>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</si>
  <si>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</si>
  <si>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</si>
  <si>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</si>
  <si>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</si>
  <si>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</si>
  <si>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</si>
  <si>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</si>
  <si>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</si>
  <si>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</si>
  <si>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</si>
  <si>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</si>
  <si>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</si>
  <si>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</si>
  <si>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</si>
  <si>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</si>
  <si>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</si>
  <si>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</si>
  <si>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</si>
  <si>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</si>
  <si>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</si>
  <si>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</si>
  <si>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</si>
  <si>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</si>
  <si>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</si>
  <si>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</si>
  <si>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</si>
  <si>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</si>
  <si>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</si>
  <si>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</si>
  <si>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</si>
  <si>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</si>
  <si>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</si>
  <si>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</si>
  <si>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</si>
  <si>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</si>
  <si>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</si>
  <si>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</si>
  <si>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</si>
  <si>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</si>
  <si>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</si>
  <si>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</si>
  <si>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</si>
  <si>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</si>
  <si>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</si>
  <si>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</si>
  <si>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</si>
  <si>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</si>
  <si>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</si>
  <si>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</si>
  <si>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</si>
  <si>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</si>
  <si>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</si>
  <si>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</si>
  <si>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</si>
  <si>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</si>
  <si>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</si>
  <si>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</si>
  <si>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</si>
  <si>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</si>
  <si>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</si>
  <si>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</si>
  <si>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</si>
  <si>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</si>
  <si>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</si>
  <si>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</si>
  <si>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</si>
  <si>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</si>
  <si>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</si>
  <si>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</si>
  <si>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</si>
  <si>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</si>
  <si>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</si>
  <si>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</si>
  <si>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</si>
  <si>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</si>
  <si>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</si>
  <si>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</si>
  <si>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</si>
  <si>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</si>
  <si>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</si>
  <si>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</si>
  <si>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</si>
  <si>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</si>
  <si>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</si>
  <si>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</si>
  <si>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</si>
  <si>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</si>
  <si>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</si>
  <si>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</si>
  <si>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</si>
  <si>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</si>
  <si>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</si>
  <si>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</si>
  <si>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</si>
  <si>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</si>
  <si>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</si>
  <si>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</si>
  <si>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</si>
  <si>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</si>
  <si>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</si>
  <si>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</si>
  <si>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</si>
  <si>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</si>
  <si>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</si>
  <si>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</si>
  <si>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</si>
  <si>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</si>
  <si>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</si>
  <si>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</si>
  <si>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</si>
  <si>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</si>
  <si>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</si>
  <si>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</si>
  <si>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</si>
  <si>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</si>
  <si>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</si>
  <si>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</si>
  <si>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</si>
  <si>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</si>
  <si>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</si>
  <si>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</si>
  <si>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</si>
  <si>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</si>
  <si>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</si>
  <si>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</si>
  <si>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</si>
  <si>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</si>
  <si>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</si>
  <si>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</si>
  <si>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</si>
  <si>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</si>
  <si>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</si>
  <si>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</si>
  <si>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</si>
  <si>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</si>
  <si>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</si>
  <si>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</si>
  <si>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</si>
  <si>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</si>
  <si>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</si>
  <si>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</si>
  <si>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</si>
  <si>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</si>
  <si>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</si>
  <si>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</si>
  <si>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</si>
  <si>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</si>
  <si>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</si>
  <si>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</si>
  <si>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</si>
  <si>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</si>
  <si>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</si>
  <si>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</si>
  <si>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</si>
  <si>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</si>
  <si>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</si>
  <si>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</si>
  <si>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</si>
  <si>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</si>
  <si>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</si>
  <si>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</si>
  <si>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</si>
  <si>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</si>
  <si>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</si>
  <si>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</si>
  <si>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</si>
  <si>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</si>
  <si>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</si>
  <si>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</si>
  <si>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</si>
  <si>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</si>
  <si>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</si>
  <si>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</si>
  <si>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</si>
  <si>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</si>
  <si>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</si>
  <si>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</si>
  <si>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</si>
  <si>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</si>
  <si>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</si>
  <si>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</si>
  <si>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</si>
  <si>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</si>
  <si>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</si>
  <si>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</si>
  <si>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</si>
  <si>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</si>
  <si>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</si>
  <si>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</si>
  <si>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</si>
  <si>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</si>
  <si>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</si>
  <si>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</si>
  <si>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</si>
  <si>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</si>
  <si>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</si>
  <si>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</si>
  <si>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</si>
  <si>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</si>
  <si>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</si>
  <si>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</si>
  <si>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</si>
  <si>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</si>
  <si>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</si>
  <si>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</si>
  <si>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</si>
  <si>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</si>
  <si>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</si>
  <si>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</si>
  <si>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</si>
  <si>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</si>
  <si>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</si>
  <si>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</si>
  <si>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</si>
  <si>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</si>
  <si>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</si>
  <si>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</si>
  <si>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</si>
  <si>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</si>
  <si>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</si>
  <si>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</si>
  <si>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</si>
  <si>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</si>
  <si>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</si>
  <si>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</si>
  <si>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</si>
  <si>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</si>
  <si>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</si>
  <si>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</si>
  <si>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</si>
  <si>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</si>
  <si>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</si>
  <si>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</si>
  <si>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</si>
  <si>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</si>
  <si>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</si>
  <si>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</si>
  <si>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</si>
  <si>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</si>
  <si>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</si>
  <si>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</si>
  <si>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</si>
  <si>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</si>
  <si>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</si>
  <si>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</si>
  <si>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</si>
  <si>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</si>
  <si>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</si>
  <si>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</si>
  <si>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</si>
  <si>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</si>
  <si>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</si>
  <si>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</si>
  <si>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</si>
  <si>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</si>
  <si>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</si>
  <si>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</si>
  <si>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</si>
  <si>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</si>
  <si>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</si>
  <si>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</si>
  <si>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</si>
  <si>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</si>
  <si>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</si>
  <si>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</si>
  <si>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</si>
  <si>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</si>
  <si>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</si>
  <si>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</si>
  <si>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</si>
  <si>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</si>
  <si>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</si>
  <si>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</si>
  <si>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</si>
  <si>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</si>
  <si>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</si>
  <si>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</si>
  <si>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</si>
  <si>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</si>
  <si>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</si>
  <si>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</si>
  <si>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</si>
  <si>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</si>
  <si>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</si>
  <si>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</si>
  <si>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</si>
  <si>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</si>
  <si>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</si>
  <si>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</si>
  <si>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</si>
  <si>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</si>
  <si>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</si>
  <si>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</si>
  <si>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</si>
  <si>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</si>
  <si>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</si>
  <si>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</si>
  <si>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</si>
  <si>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</si>
  <si>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</si>
  <si>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</si>
  <si>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</si>
  <si>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</si>
  <si>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</si>
  <si>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</si>
  <si>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</si>
  <si>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</si>
  <si>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</si>
  <si>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</si>
  <si>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</si>
  <si>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</si>
  <si>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</si>
  <si>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</si>
  <si>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</si>
  <si>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</si>
  <si>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</si>
  <si>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</si>
  <si>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</si>
  <si>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</si>
  <si>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</si>
  <si>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</si>
  <si>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</si>
  <si>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</si>
  <si>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</si>
  <si>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</si>
  <si>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</si>
  <si>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</si>
  <si>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</si>
  <si>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</si>
  <si>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</si>
  <si>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</si>
  <si>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</si>
  <si>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</si>
  <si>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</si>
  <si>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</si>
  <si>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</si>
  <si>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</si>
  <si>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</si>
  <si>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</si>
  <si>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</si>
  <si>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</si>
  <si>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</si>
  <si>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</si>
  <si>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</si>
  <si>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</si>
  <si>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</si>
  <si>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</si>
  <si>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</si>
  <si>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</si>
  <si>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</si>
  <si>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</si>
  <si>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</si>
  <si>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</si>
  <si>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</si>
  <si>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</si>
  <si>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</si>
  <si>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</si>
  <si>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</si>
  <si>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</si>
  <si>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</si>
  <si>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</si>
  <si>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</si>
  <si>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</si>
  <si>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</si>
  <si>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</si>
  <si>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</si>
  <si>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</si>
  <si>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</si>
  <si>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</si>
  <si>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</si>
  <si>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</si>
  <si>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</si>
  <si>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</si>
  <si>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</si>
  <si>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</si>
  <si>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</si>
  <si>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</si>
  <si>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</si>
  <si>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</si>
  <si>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</si>
  <si>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</si>
  <si>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</si>
  <si>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</si>
  <si>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</si>
  <si>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</si>
  <si>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</si>
  <si>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</si>
  <si>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</si>
  <si>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</si>
  <si>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</si>
  <si>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</si>
  <si>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</si>
  <si>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</si>
  <si>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</si>
  <si>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</si>
  <si>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</si>
  <si>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</si>
  <si>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</si>
  <si>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</si>
  <si>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</si>
  <si>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</si>
  <si>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</si>
  <si>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</si>
  <si>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</si>
  <si>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</si>
  <si>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</si>
  <si>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</si>
  <si>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</si>
  <si>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</si>
  <si>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</si>
  <si>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</si>
  <si>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</si>
  <si>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</si>
  <si>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</si>
  <si>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</si>
  <si>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</si>
  <si>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</si>
  <si>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</si>
  <si>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</si>
  <si>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</si>
  <si>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</si>
  <si>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</si>
  <si>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</si>
  <si>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</si>
  <si>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</si>
  <si>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</si>
  <si>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</si>
  <si>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</si>
  <si>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</si>
  <si>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</si>
  <si>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</si>
  <si>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</si>
  <si>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</si>
  <si>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</si>
  <si>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</si>
  <si>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</si>
  <si>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</si>
  <si>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</si>
  <si>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</si>
  <si>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</si>
  <si>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</si>
  <si>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</si>
  <si>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</si>
  <si>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</si>
  <si>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</si>
  <si>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</si>
  <si>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</si>
  <si>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</si>
  <si>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</si>
  <si>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</si>
  <si>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</si>
  <si>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</si>
  <si>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</si>
  <si>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</si>
  <si>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</si>
  <si>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</si>
  <si>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</si>
  <si>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</si>
  <si>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</si>
  <si>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</si>
  <si>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</si>
  <si>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</si>
  <si>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</si>
  <si>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</si>
  <si>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</si>
  <si>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</si>
  <si>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</si>
  <si>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</si>
  <si>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</si>
  <si>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</si>
  <si>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</si>
  <si>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</si>
  <si>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</si>
  <si>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</si>
  <si>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</si>
  <si>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</si>
  <si>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</si>
  <si>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</si>
  <si>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</si>
  <si>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</si>
  <si>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</si>
  <si>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</si>
  <si>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</si>
  <si>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</si>
  <si>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</si>
  <si>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</si>
  <si>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</si>
  <si>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</si>
  <si>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</si>
  <si>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</si>
  <si>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</si>
  <si>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</si>
  <si>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</si>
  <si>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</si>
  <si>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</si>
  <si>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</si>
  <si>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</si>
  <si>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</si>
  <si>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</si>
  <si>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</si>
  <si>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</si>
  <si>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</si>
  <si>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</si>
  <si>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</si>
  <si>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</si>
  <si>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</si>
  <si>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</si>
  <si>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</si>
  <si>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</si>
  <si>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</si>
  <si>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</si>
  <si>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</si>
  <si>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</si>
  <si>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</si>
  <si>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</si>
  <si>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</si>
  <si>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</si>
  <si>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</si>
  <si>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</si>
  <si>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</si>
  <si>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</si>
  <si>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</si>
  <si>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</si>
  <si>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</si>
  <si>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</si>
  <si>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</si>
  <si>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</si>
  <si>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</si>
  <si>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</si>
  <si>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</si>
  <si>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</si>
  <si>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</si>
  <si>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</si>
  <si>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</si>
  <si>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</si>
  <si>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</si>
  <si>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</si>
  <si>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</si>
  <si>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</si>
  <si>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</si>
  <si>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</si>
  <si>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</si>
  <si>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</si>
  <si>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</si>
  <si>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</si>
  <si>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</si>
  <si>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</si>
  <si>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</si>
  <si>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</si>
  <si>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</si>
  <si>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</si>
  <si>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</si>
  <si>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</si>
  <si>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</si>
  <si>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</si>
  <si>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</si>
  <si>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</si>
  <si>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</si>
  <si>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</si>
  <si>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</si>
  <si>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</si>
  <si>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</si>
  <si>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</si>
  <si>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</si>
  <si>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</si>
  <si>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</si>
  <si>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</si>
  <si>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</si>
  <si>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</si>
  <si>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</si>
  <si>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</si>
  <si>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</si>
  <si>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</si>
  <si>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</si>
  <si>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</si>
  <si>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</si>
  <si>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</si>
  <si>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</si>
  <si>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</si>
  <si>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</si>
  <si>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</si>
  <si>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</si>
  <si>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</si>
  <si>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</si>
  <si>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</si>
  <si>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</si>
  <si>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</si>
  <si>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</si>
  <si>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</si>
  <si>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</si>
  <si>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</si>
  <si>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</si>
  <si>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</si>
  <si>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</si>
  <si>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</si>
  <si>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</si>
  <si>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</si>
  <si>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</si>
  <si>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</si>
  <si>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</si>
  <si>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</si>
  <si>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</si>
  <si>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</si>
  <si>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</si>
  <si>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</si>
  <si>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</si>
  <si>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</si>
  <si>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</si>
  <si>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</si>
  <si>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</si>
  <si>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</si>
  <si>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</si>
  <si>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</si>
  <si>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</si>
  <si>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</si>
  <si>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</si>
  <si>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</si>
  <si>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</si>
  <si>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</si>
  <si>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</si>
  <si>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</si>
  <si>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</si>
  <si>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</si>
  <si>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</si>
  <si>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</si>
  <si>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</si>
  <si>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</si>
  <si>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</si>
  <si>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</si>
  <si>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</si>
  <si>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</si>
  <si>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</si>
  <si>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</si>
  <si>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</si>
  <si>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</si>
  <si>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</si>
  <si>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</si>
  <si>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</si>
  <si>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</si>
  <si>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</si>
  <si>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</si>
  <si>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</si>
  <si>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</si>
  <si>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</si>
  <si>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</si>
  <si>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</si>
  <si>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</si>
  <si>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</si>
  <si>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</si>
  <si>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</si>
  <si>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</si>
  <si>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</si>
  <si>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</si>
  <si>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</si>
  <si>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</si>
  <si>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</si>
  <si>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</si>
  <si>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</si>
  <si>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</si>
  <si>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</si>
  <si>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</si>
  <si>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</si>
  <si>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</si>
  <si>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</si>
  <si>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</si>
  <si>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</si>
  <si>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</si>
  <si>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</si>
  <si>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</si>
  <si>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</si>
  <si>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</si>
  <si>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</si>
  <si>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</si>
  <si>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</si>
  <si>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</si>
  <si>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</si>
  <si>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</si>
  <si>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</si>
  <si>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</si>
  <si>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</si>
  <si>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</si>
  <si>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</si>
  <si>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</si>
  <si>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</si>
  <si>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</si>
  <si>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</si>
  <si>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</si>
  <si>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</si>
  <si>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</si>
  <si>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</si>
  <si>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</si>
  <si>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</si>
  <si>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</si>
  <si>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</si>
  <si>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</si>
  <si>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</si>
  <si>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</si>
  <si>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</si>
  <si>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</si>
  <si>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</si>
  <si>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</si>
  <si>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</si>
  <si>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</si>
  <si>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</si>
  <si>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</si>
  <si>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</si>
  <si>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</si>
  <si>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</si>
  <si>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</si>
  <si>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</si>
  <si>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</si>
  <si>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</si>
  <si>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</si>
  <si>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</si>
  <si>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</si>
  <si>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</si>
  <si>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</si>
  <si>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</si>
  <si>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</si>
  <si>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</si>
  <si>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</si>
  <si>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</si>
  <si>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</si>
  <si>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</si>
  <si>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</si>
  <si>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</si>
  <si>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</si>
  <si>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</si>
  <si>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</si>
  <si>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</si>
  <si>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</si>
  <si>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</si>
  <si>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</si>
  <si>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</si>
  <si>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</si>
  <si>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</si>
  <si>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</si>
  <si>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</si>
  <si>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</si>
  <si>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</si>
  <si>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</si>
  <si>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</si>
  <si>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</si>
  <si>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</si>
  <si>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</si>
  <si>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</si>
  <si>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</si>
  <si>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</si>
  <si>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</si>
  <si>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</si>
  <si>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</si>
  <si>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</si>
  <si>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</si>
  <si>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</si>
  <si>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</si>
  <si>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</si>
  <si>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</si>
  <si>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</si>
  <si>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</si>
  <si>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</si>
  <si>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</si>
  <si>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</si>
  <si>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</si>
  <si>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</si>
  <si>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</si>
  <si>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</si>
  <si>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</si>
  <si>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</si>
  <si>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</si>
  <si>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</si>
  <si>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</si>
  <si>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</si>
  <si>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</si>
  <si>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</si>
  <si>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</si>
  <si>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</si>
  <si>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</si>
  <si>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</si>
  <si>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</si>
  <si>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</si>
  <si>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</si>
  <si>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</si>
  <si>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</si>
  <si>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</si>
  <si>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</si>
  <si>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</si>
  <si>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</si>
  <si>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</si>
  <si>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</si>
  <si>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</si>
  <si>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</si>
  <si>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</si>
  <si>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</si>
  <si>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</si>
  <si>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</si>
  <si>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</si>
  <si>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</si>
  <si>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</si>
  <si>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</si>
  <si>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</si>
  <si>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</si>
  <si>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</si>
  <si>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</si>
  <si>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</si>
  <si>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</si>
  <si>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</si>
  <si>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</si>
  <si>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</si>
  <si>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</si>
  <si>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</si>
  <si>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</si>
  <si>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</si>
  <si>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</si>
  <si>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</si>
  <si>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</si>
  <si>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</si>
  <si>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</si>
  <si>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</si>
  <si>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</si>
  <si>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</si>
  <si>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</si>
  <si>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</si>
  <si>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</si>
  <si>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</si>
  <si>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</si>
  <si>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</si>
  <si>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</si>
  <si>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</si>
  <si>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</si>
  <si>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</si>
  <si>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</si>
  <si>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</si>
  <si>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</si>
  <si>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</si>
  <si>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</si>
  <si>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</si>
  <si>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</si>
  <si>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</si>
  <si>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</si>
  <si>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</si>
  <si>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</si>
  <si>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</si>
  <si>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</si>
  <si>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</si>
  <si>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</si>
  <si>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</si>
  <si>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</si>
  <si>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</si>
  <si>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</si>
  <si>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</si>
  <si>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</si>
  <si>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</si>
  <si>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</si>
  <si>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</si>
  <si>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</si>
  <si>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</si>
  <si>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</si>
  <si>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</si>
  <si>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</si>
  <si>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</si>
  <si>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</si>
  <si>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</si>
  <si>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</si>
  <si>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</si>
  <si>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</si>
  <si>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</si>
  <si>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</si>
  <si>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</si>
  <si>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</si>
  <si>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</si>
  <si>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</si>
  <si>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</si>
  <si>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</si>
  <si>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</si>
  <si>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</si>
  <si>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</si>
  <si>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</si>
  <si>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</si>
  <si>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</si>
  <si>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</si>
  <si>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</si>
  <si>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</si>
  <si>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</si>
  <si>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</si>
  <si>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</si>
  <si>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</si>
  <si>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</si>
  <si>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</si>
  <si>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</si>
  <si>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</si>
  <si>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</si>
  <si>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</si>
  <si>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</si>
  <si>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</si>
  <si>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</si>
  <si>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</si>
  <si>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</si>
  <si>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</si>
  <si>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</si>
  <si>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</si>
  <si>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</si>
  <si>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</si>
  <si>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</si>
  <si>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</si>
  <si>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</si>
  <si>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</si>
  <si>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</si>
  <si>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</si>
  <si>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</si>
  <si>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</si>
  <si>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</si>
  <si>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</si>
  <si>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</si>
  <si>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</si>
  <si>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</si>
  <si>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</si>
  <si>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</si>
  <si>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</si>
  <si>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</si>
  <si>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</si>
  <si>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</si>
  <si>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</si>
  <si>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</si>
  <si>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</si>
  <si>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</si>
  <si>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</si>
  <si>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</si>
  <si>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</si>
  <si>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</si>
  <si>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</si>
  <si>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</si>
  <si>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</si>
  <si>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</si>
  <si>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</si>
  <si>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</si>
  <si>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</si>
  <si>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</si>
  <si>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</si>
  <si>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</si>
  <si>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</si>
  <si>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</si>
  <si>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</si>
  <si>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</si>
  <si>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</si>
  <si>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</si>
  <si>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</si>
  <si>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</si>
  <si>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</si>
  <si>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</si>
  <si>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</si>
  <si>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</si>
  <si>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</si>
  <si>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</si>
  <si>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</si>
  <si>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</si>
  <si>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</si>
  <si>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</si>
  <si>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</si>
  <si>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</si>
  <si>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</si>
  <si>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</si>
  <si>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</si>
  <si>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</si>
  <si>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</si>
  <si>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</si>
  <si>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</si>
  <si>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</si>
  <si>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</si>
  <si>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</si>
  <si>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</si>
  <si>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</si>
  <si>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</si>
  <si>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</si>
  <si>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</si>
  <si>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</si>
  <si>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</si>
  <si>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</si>
  <si>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</si>
  <si>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</si>
  <si>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</si>
  <si>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</si>
  <si>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</si>
  <si>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</si>
  <si>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</si>
  <si>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</si>
  <si>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</si>
  <si>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</si>
  <si>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</si>
  <si>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</si>
  <si>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</si>
  <si>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</si>
  <si>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</si>
  <si>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</si>
  <si>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</si>
  <si>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</si>
  <si>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</si>
  <si>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</si>
  <si>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</si>
  <si>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</si>
  <si>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</si>
  <si>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</si>
  <si>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</si>
  <si>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</si>
  <si>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</si>
  <si>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</si>
  <si>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</si>
  <si>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</si>
  <si>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</si>
  <si>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</si>
  <si>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</si>
  <si>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</si>
  <si>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</si>
  <si>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</si>
  <si>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</si>
  <si>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</si>
  <si>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</si>
  <si>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</si>
  <si>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</si>
  <si>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</si>
  <si>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</si>
  <si>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</si>
  <si>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</si>
  <si>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</si>
  <si>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</si>
  <si>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</si>
  <si>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</si>
  <si>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</si>
  <si>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</si>
  <si>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</si>
  <si>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</si>
  <si>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</si>
  <si>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</si>
  <si>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</si>
  <si>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</si>
  <si>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</si>
  <si>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</si>
  <si>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</si>
  <si>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</si>
  <si>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</si>
  <si>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</si>
  <si>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</si>
  <si>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</si>
  <si>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</si>
  <si>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</si>
  <si>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</si>
  <si>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</si>
  <si>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</si>
  <si>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</si>
  <si>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</si>
  <si>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</si>
  <si>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</si>
  <si>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</si>
  <si>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</si>
  <si>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</si>
  <si>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</si>
  <si>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</si>
  <si>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</si>
  <si>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</si>
  <si>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</si>
  <si>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</si>
  <si>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</si>
  <si>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</si>
  <si>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</si>
  <si>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</si>
  <si>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</si>
  <si>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</si>
  <si>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</si>
  <si>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</si>
  <si>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</si>
  <si>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</si>
  <si>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</si>
  <si>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</si>
  <si>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</si>
  <si>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</si>
  <si>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</si>
  <si>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</si>
  <si>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</si>
  <si>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</si>
  <si>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</si>
  <si>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</si>
  <si>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</si>
  <si>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</si>
  <si>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</si>
  <si>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</si>
  <si>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</si>
  <si>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</si>
  <si>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</si>
  <si>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</si>
  <si>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</si>
  <si>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</si>
  <si>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</si>
  <si>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</si>
  <si>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</si>
  <si>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</si>
  <si>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</si>
  <si>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</si>
  <si>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</si>
  <si>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</si>
  <si>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</si>
  <si>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</si>
  <si>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</si>
  <si>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</si>
  <si>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</si>
  <si>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</si>
  <si>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</si>
  <si>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</si>
  <si>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</si>
  <si>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</si>
  <si>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</si>
  <si>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</si>
  <si>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</si>
  <si>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</si>
  <si>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</si>
  <si>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</si>
  <si>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</si>
  <si>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</si>
  <si>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</si>
  <si>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</si>
  <si>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</si>
  <si>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</si>
  <si>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</si>
  <si>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</si>
  <si>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</si>
  <si>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</si>
  <si>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</si>
  <si>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</si>
  <si>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</si>
  <si>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</si>
  <si>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</si>
  <si>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</si>
  <si>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</si>
  <si>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</si>
  <si>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</si>
  <si>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</si>
  <si>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</si>
  <si>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</si>
  <si>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</si>
  <si>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</si>
  <si>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</si>
  <si>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</si>
  <si>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</si>
  <si>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</si>
  <si>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</si>
  <si>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</si>
  <si>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</si>
  <si>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</si>
  <si>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</si>
  <si>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</si>
  <si>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</si>
  <si>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</si>
  <si>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</si>
  <si>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</si>
  <si>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</si>
  <si>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</si>
  <si>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</si>
  <si>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</si>
  <si>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</si>
  <si>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</si>
  <si>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</si>
  <si>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</si>
  <si>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</si>
  <si>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</si>
  <si>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</si>
  <si>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</si>
  <si>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</si>
  <si>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</si>
  <si>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</si>
  <si>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</si>
  <si>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</si>
  <si>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</si>
  <si>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</si>
  <si>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</si>
  <si>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</si>
  <si>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</si>
  <si>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</si>
  <si>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</si>
  <si>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</si>
  <si>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</si>
  <si>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</si>
  <si>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</si>
  <si>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</si>
  <si>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</si>
  <si>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</si>
  <si>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</si>
  <si>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</si>
  <si>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</si>
  <si>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</si>
  <si>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</si>
  <si>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</si>
  <si>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</si>
  <si>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</si>
  <si>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</si>
  <si>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</si>
  <si>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</si>
  <si>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</si>
  <si>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</si>
  <si>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</si>
  <si>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</si>
  <si>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</si>
  <si>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</si>
  <si>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</si>
  <si>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</si>
  <si>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</si>
  <si>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</si>
  <si>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</si>
  <si>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</si>
  <si>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</si>
  <si>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</si>
  <si>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</si>
  <si>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</si>
  <si>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</si>
  <si>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</si>
  <si>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</si>
  <si>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</si>
  <si>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</si>
  <si>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</si>
  <si>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</si>
  <si>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</si>
  <si>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</si>
  <si>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</si>
  <si>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</si>
  <si>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</si>
  <si>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</si>
  <si>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</si>
  <si>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</si>
  <si>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</si>
  <si>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</si>
  <si>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</si>
  <si>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</si>
  <si>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</si>
  <si>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</si>
  <si>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</si>
  <si>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</si>
  <si>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</si>
  <si>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</si>
  <si>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</si>
  <si>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</si>
  <si>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</si>
  <si>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</si>
  <si>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</si>
  <si>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</si>
  <si>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</si>
  <si>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</si>
  <si>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</si>
  <si>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</si>
  <si>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</si>
  <si>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</si>
  <si>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</si>
  <si>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</si>
  <si>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</si>
  <si>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</si>
  <si>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</si>
  <si>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</si>
  <si>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</si>
  <si>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</si>
  <si>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</si>
  <si>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</si>
  <si>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</si>
  <si>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</si>
  <si>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</si>
  <si>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</si>
  <si>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</si>
  <si>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</si>
  <si>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</si>
  <si>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</si>
  <si>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</si>
  <si>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</si>
  <si>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</si>
  <si>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</si>
  <si>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</si>
  <si>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</si>
  <si>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</si>
  <si>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</si>
  <si>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</si>
  <si>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</si>
  <si>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</si>
  <si>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</si>
  <si>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</si>
  <si>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</si>
  <si>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</si>
  <si>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</si>
  <si>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</si>
  <si>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</si>
  <si>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</si>
  <si>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</si>
  <si>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</si>
  <si>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</si>
  <si>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</si>
  <si>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</si>
  <si>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</si>
  <si>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</si>
  <si>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</si>
  <si>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</si>
  <si>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</si>
  <si>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</si>
  <si>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</si>
  <si>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</si>
  <si>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</si>
  <si>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</si>
  <si>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</si>
  <si>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</si>
  <si>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</si>
  <si>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</si>
  <si>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</si>
  <si>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</si>
  <si>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</si>
  <si>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</si>
  <si>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</si>
  <si>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</si>
  <si>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</si>
  <si>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</si>
  <si>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</si>
  <si>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</si>
  <si>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</si>
  <si>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</si>
  <si>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</si>
  <si>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</si>
  <si>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</si>
  <si>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</si>
  <si>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</si>
  <si>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</si>
  <si>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</si>
  <si>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</si>
  <si>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</si>
  <si>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</si>
  <si>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</si>
  <si>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</si>
  <si>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</si>
  <si>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</si>
  <si>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</si>
  <si>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</si>
  <si>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</si>
  <si>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</si>
  <si>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</si>
  <si>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</si>
  <si>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</si>
  <si>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</si>
  <si>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</si>
  <si>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</si>
  <si>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</si>
  <si>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</si>
  <si>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</si>
  <si>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</si>
  <si>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</si>
  <si>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</si>
  <si>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</si>
  <si>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</si>
  <si>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</si>
  <si>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</si>
  <si>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</si>
  <si>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</si>
  <si>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</si>
  <si>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</si>
  <si>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</si>
  <si>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</si>
  <si>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</si>
  <si>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</si>
  <si>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</si>
  <si>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</si>
  <si>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</si>
  <si>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</si>
  <si>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</si>
  <si>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</si>
  <si>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</si>
  <si>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</si>
  <si>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</si>
  <si>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</si>
  <si>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</si>
  <si>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</si>
  <si>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</si>
  <si>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</si>
  <si>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</si>
  <si>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</si>
  <si>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</si>
  <si>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</si>
  <si>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</si>
  <si>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</si>
  <si>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</si>
  <si>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</si>
  <si>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</si>
  <si>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</si>
  <si>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</si>
  <si>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</si>
  <si>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</si>
  <si>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</si>
  <si>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</si>
  <si>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</si>
  <si>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</si>
  <si>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</si>
  <si>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</si>
  <si>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</si>
  <si>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</si>
  <si>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</si>
  <si>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</si>
  <si>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</si>
  <si>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</si>
  <si>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</si>
  <si>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</si>
  <si>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</si>
  <si>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</si>
  <si>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</si>
  <si>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</si>
  <si>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</si>
  <si>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</si>
  <si>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</si>
  <si>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</si>
  <si>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</si>
  <si>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</si>
  <si>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</si>
  <si>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</si>
  <si>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</si>
  <si>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</si>
  <si>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</si>
  <si>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</si>
  <si>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</si>
  <si>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</si>
  <si>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</si>
  <si>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</si>
  <si>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</si>
  <si>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</si>
  <si>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</si>
  <si>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</si>
  <si>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</si>
  <si>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</si>
  <si>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</si>
  <si>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</si>
  <si>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</si>
  <si>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</si>
  <si>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</si>
  <si>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</si>
  <si>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</si>
  <si>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</si>
  <si>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</si>
  <si>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</si>
  <si>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</si>
  <si>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</si>
  <si>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</si>
  <si>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</si>
  <si>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</si>
  <si>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</si>
  <si>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</si>
  <si>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</si>
  <si>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</si>
  <si>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</si>
  <si>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</si>
  <si>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</si>
  <si>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</si>
  <si>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</si>
  <si>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</si>
  <si>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</si>
  <si>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</si>
  <si>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</si>
  <si>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</si>
  <si>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</si>
  <si>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</si>
  <si>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</si>
  <si>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</si>
  <si>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</si>
  <si>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</si>
  <si>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</si>
  <si>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</si>
  <si>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</si>
  <si>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</si>
  <si>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</si>
  <si>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</si>
  <si>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</si>
  <si>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</si>
  <si>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</si>
  <si>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</si>
  <si>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</si>
  <si>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</si>
  <si>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</si>
  <si>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</si>
  <si>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</si>
  <si>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</si>
  <si>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</si>
  <si>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</si>
  <si>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</si>
  <si>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</si>
  <si>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</si>
  <si>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</si>
  <si>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</si>
  <si>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</si>
  <si>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</si>
  <si>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</si>
  <si>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</si>
  <si>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</si>
  <si>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</si>
  <si>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</si>
  <si>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</si>
  <si>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</si>
  <si>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</si>
  <si>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</si>
  <si>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</si>
  <si>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</si>
  <si>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</si>
  <si>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</si>
  <si>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</si>
  <si>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</si>
  <si>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</si>
  <si>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</si>
  <si>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</si>
  <si>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</si>
  <si>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</si>
  <si>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</si>
  <si>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</si>
  <si>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</si>
  <si>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</si>
  <si>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</si>
  <si>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</si>
  <si>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</si>
  <si>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</si>
  <si>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</si>
  <si>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</si>
  <si>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</si>
  <si>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</si>
  <si>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</si>
  <si>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</si>
  <si>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</si>
  <si>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</si>
  <si>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</si>
  <si>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</si>
  <si>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</si>
  <si>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</si>
  <si>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</si>
  <si>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</si>
  <si>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</si>
  <si>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</si>
  <si>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</si>
  <si>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</si>
  <si>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</si>
  <si>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</si>
  <si>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</si>
  <si>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</si>
  <si>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</si>
  <si>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</si>
  <si>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</si>
  <si>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</si>
  <si>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</si>
  <si>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</si>
  <si>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</si>
  <si>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</si>
  <si>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</si>
  <si>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</si>
  <si>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</si>
  <si>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</si>
  <si>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</si>
  <si>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</si>
  <si>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</si>
  <si>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</si>
  <si>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</si>
  <si>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</si>
  <si>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</si>
  <si>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</si>
  <si>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</si>
  <si>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</si>
  <si>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</si>
  <si>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</si>
  <si>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</si>
  <si>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</si>
  <si>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</si>
  <si>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</si>
  <si>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</si>
  <si>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</si>
  <si>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</si>
  <si>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</si>
  <si>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</si>
  <si>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</si>
  <si>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</si>
  <si>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</si>
  <si>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</si>
  <si>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</si>
  <si>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</si>
  <si>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</si>
  <si>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</si>
  <si>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</si>
  <si>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</si>
  <si>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</si>
  <si>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</si>
  <si>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</si>
  <si>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</si>
  <si>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</si>
  <si>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</si>
  <si>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</si>
  <si>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</si>
  <si>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</si>
  <si>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</si>
  <si>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</si>
  <si>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</si>
  <si>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</si>
  <si>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</si>
  <si>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</si>
  <si>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</si>
  <si>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</si>
  <si>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</si>
  <si>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</si>
  <si>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</si>
  <si>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</si>
  <si>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</si>
  <si>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</si>
  <si>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</si>
  <si>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</si>
  <si>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</si>
  <si>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</si>
  <si>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</si>
  <si>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</si>
  <si>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</si>
  <si>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</si>
  <si>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</si>
  <si>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</si>
  <si>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</si>
  <si>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</si>
  <si>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</si>
  <si>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</si>
  <si>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</si>
  <si>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</si>
  <si>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</si>
  <si>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</si>
  <si>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</si>
  <si>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</si>
  <si>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</si>
  <si>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</si>
  <si>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</si>
  <si>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</si>
  <si>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</si>
  <si>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</si>
  <si>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</si>
  <si>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</si>
  <si>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</si>
  <si>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</si>
  <si>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</si>
  <si>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</si>
  <si>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</si>
  <si>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</si>
  <si>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</si>
  <si>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</si>
  <si>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</si>
  <si>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</si>
  <si>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</si>
  <si>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</si>
  <si>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</si>
  <si>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</si>
  <si>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</si>
  <si>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</si>
  <si>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</si>
  <si>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</si>
  <si>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</si>
  <si>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</si>
  <si>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</si>
  <si>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</si>
  <si>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</si>
  <si>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</si>
  <si>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</si>
  <si>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</si>
  <si>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</si>
  <si>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</si>
  <si>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</si>
  <si>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</si>
  <si>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</si>
  <si>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</si>
  <si>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</si>
  <si>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</si>
  <si>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</si>
  <si>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</si>
  <si>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</si>
  <si>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</si>
  <si>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</si>
  <si>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</si>
  <si>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</si>
  <si>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</si>
  <si>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</si>
  <si>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</si>
  <si>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</si>
  <si>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</si>
  <si>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</si>
  <si>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</si>
  <si>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</si>
  <si>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</si>
  <si>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</si>
  <si>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</si>
  <si>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</si>
  <si>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</si>
  <si>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</si>
  <si>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</si>
  <si>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</si>
  <si>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</si>
  <si>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</si>
  <si>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</si>
  <si>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</si>
  <si>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</si>
  <si>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</si>
  <si>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</si>
  <si>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</si>
  <si>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</si>
  <si>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</si>
  <si>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</si>
  <si>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</si>
  <si>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</si>
  <si>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</si>
  <si>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</si>
  <si>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</si>
  <si>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</si>
  <si>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</si>
  <si>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</si>
  <si>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</si>
  <si>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</si>
  <si>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</si>
  <si>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</si>
  <si>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</si>
  <si>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</si>
  <si>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</si>
  <si>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</si>
  <si>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</si>
  <si>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</si>
  <si>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</si>
  <si>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</si>
  <si>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</si>
  <si>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</si>
  <si>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</si>
  <si>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</si>
  <si>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</si>
  <si>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</si>
  <si>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</si>
  <si>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</si>
  <si>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</si>
  <si>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</si>
  <si>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</si>
  <si>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</si>
  <si>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</si>
  <si>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</si>
  <si>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</si>
  <si>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</si>
  <si>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</si>
  <si>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</si>
  <si>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</si>
  <si>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</si>
  <si>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</si>
  <si>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</si>
  <si>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</si>
  <si>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</si>
  <si>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</si>
  <si>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</si>
  <si>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</si>
  <si>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</si>
  <si>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</si>
  <si>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</si>
  <si>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</si>
  <si>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</si>
  <si>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</si>
  <si>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</si>
  <si>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</si>
  <si>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</si>
  <si>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</si>
  <si>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</si>
  <si>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</si>
  <si>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</si>
  <si>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</si>
  <si>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</si>
  <si>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</si>
  <si>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</si>
  <si>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</si>
  <si>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</si>
  <si>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</si>
  <si>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</si>
  <si>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</si>
  <si>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</si>
  <si>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</si>
  <si>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</si>
  <si>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</si>
  <si>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</si>
  <si>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</si>
  <si>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</si>
  <si>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</si>
  <si>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</si>
  <si>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</si>
  <si>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</si>
  <si>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</si>
  <si>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</si>
  <si>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</si>
  <si>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</si>
  <si>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</si>
  <si>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</si>
  <si>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</si>
  <si>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</si>
  <si>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</si>
  <si>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</si>
  <si>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</si>
  <si>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</si>
  <si>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</si>
  <si>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</si>
  <si>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</si>
  <si>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</si>
  <si>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</si>
  <si>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</si>
  <si>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</si>
  <si>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</si>
  <si>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</si>
  <si>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</si>
  <si>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</si>
  <si>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</si>
  <si>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</si>
  <si>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</si>
  <si>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</si>
  <si>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</si>
  <si>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</si>
  <si>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</si>
  <si>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</si>
  <si>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</si>
  <si>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</si>
  <si>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</si>
  <si>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</si>
  <si>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</si>
  <si>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</si>
  <si>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</si>
  <si>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</si>
  <si>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</si>
  <si>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</si>
  <si>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</si>
  <si>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</si>
  <si>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</si>
  <si>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</si>
  <si>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</si>
  <si>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</si>
  <si>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</si>
  <si>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</si>
  <si>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</si>
  <si>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</si>
  <si>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</si>
  <si>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</si>
  <si>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</si>
  <si>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</si>
  <si>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</si>
  <si>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</si>
  <si>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</si>
  <si>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</si>
  <si>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</si>
  <si>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</si>
  <si>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</si>
  <si>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</si>
  <si>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</si>
  <si>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</si>
  <si>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</si>
  <si>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</si>
  <si>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</si>
  <si>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</si>
  <si>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</si>
  <si>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</si>
  <si>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</si>
  <si>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</si>
  <si>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</si>
  <si>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</si>
  <si>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</si>
  <si>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</si>
  <si>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</si>
  <si>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</si>
  <si>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</si>
  <si>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</si>
  <si>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</si>
  <si>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</si>
  <si>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</si>
  <si>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</si>
  <si>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</si>
  <si>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</si>
  <si>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</si>
  <si>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</si>
  <si>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</si>
  <si>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</si>
  <si>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</si>
  <si>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</si>
  <si>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</si>
  <si>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</si>
  <si>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</si>
  <si>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</si>
  <si>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</si>
  <si>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</si>
  <si>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</si>
  <si>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</si>
  <si>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</si>
  <si>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</si>
  <si>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</si>
  <si>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</si>
  <si>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</si>
  <si>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</si>
  <si>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</si>
  <si>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</si>
  <si>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</si>
  <si>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</si>
  <si>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</si>
  <si>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</si>
  <si>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</si>
  <si>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</si>
  <si>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</si>
  <si>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</si>
  <si>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</si>
  <si>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</si>
  <si>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</si>
  <si>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</si>
  <si>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</si>
  <si>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</si>
  <si>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</si>
  <si>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</si>
  <si>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</si>
  <si>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</si>
  <si>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</si>
  <si>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</si>
  <si>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</si>
  <si>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</si>
  <si>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</si>
  <si>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</si>
  <si>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</si>
  <si>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</si>
  <si>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</si>
  <si>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</si>
  <si>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</si>
  <si>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</si>
  <si>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</si>
  <si>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</si>
  <si>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</si>
  <si>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</si>
  <si>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</si>
  <si>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</si>
  <si>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</si>
  <si>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</si>
  <si>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</si>
  <si>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</si>
  <si>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</si>
  <si>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</si>
  <si>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</si>
  <si>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</si>
  <si>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</si>
  <si>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</si>
  <si>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</si>
  <si>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</si>
  <si>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</si>
  <si>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</si>
  <si>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</si>
  <si>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</si>
  <si>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</si>
  <si>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</si>
  <si>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</si>
  <si>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</si>
  <si>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</si>
  <si>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</si>
  <si>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</si>
  <si>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</si>
  <si>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</si>
  <si>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</si>
  <si>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</si>
  <si>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</si>
  <si>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</si>
  <si>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</si>
  <si>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</si>
  <si>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</si>
  <si>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</si>
  <si>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</si>
  <si>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</si>
  <si>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</si>
  <si>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</si>
  <si>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</si>
  <si>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</si>
  <si>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</si>
  <si>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</si>
  <si>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</si>
  <si>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</si>
  <si>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</si>
  <si>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</si>
  <si>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</si>
  <si>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</si>
  <si>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</si>
  <si>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</si>
  <si>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</si>
  <si>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</si>
  <si>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</si>
  <si>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</si>
  <si>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</si>
  <si>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</si>
  <si>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</si>
  <si>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</si>
  <si>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</si>
  <si>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</si>
  <si>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</si>
  <si>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</si>
  <si>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</si>
  <si>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</si>
  <si>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</si>
  <si>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</si>
  <si>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</si>
  <si>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</si>
  <si>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</si>
  <si>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</si>
  <si>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</si>
  <si>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</si>
  <si>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</si>
  <si>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</si>
  <si>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</si>
  <si>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</si>
  <si>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</si>
  <si>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</si>
  <si>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</si>
  <si>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</si>
  <si>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</si>
  <si>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</si>
  <si>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</si>
  <si>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</si>
  <si>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</si>
  <si>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</si>
  <si>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</si>
  <si>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</si>
  <si>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</si>
  <si>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</si>
  <si>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</si>
  <si>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</si>
  <si>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</si>
  <si>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</si>
  <si>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</si>
  <si>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</si>
  <si>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</si>
  <si>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</si>
  <si>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</si>
  <si>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</si>
  <si>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</si>
  <si>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</si>
  <si>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</si>
  <si>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</si>
  <si>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</si>
  <si>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</si>
  <si>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</si>
  <si>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</si>
  <si>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</si>
  <si>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</si>
  <si>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</si>
  <si>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</si>
  <si>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</si>
  <si>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</si>
  <si>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</si>
  <si>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</si>
  <si>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</si>
  <si>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</si>
  <si>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</si>
  <si>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</si>
  <si>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</si>
  <si>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</si>
  <si>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</si>
  <si>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</si>
  <si>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</si>
  <si>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</si>
  <si>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</si>
  <si>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</si>
  <si>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</si>
  <si>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</si>
  <si>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</si>
  <si>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</si>
  <si>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</si>
  <si>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</si>
  <si>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</si>
  <si>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</si>
  <si>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</si>
  <si>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</si>
  <si>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</si>
  <si>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</si>
  <si>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</si>
  <si>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</si>
  <si>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</si>
  <si>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</si>
  <si>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</si>
  <si>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</si>
  <si>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</si>
  <si>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</si>
  <si>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</si>
  <si>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</si>
  <si>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</si>
  <si>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</si>
  <si>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</si>
  <si>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</si>
  <si>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</si>
  <si>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</si>
  <si>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</si>
  <si>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</si>
  <si>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</si>
  <si>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</si>
  <si>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</si>
  <si>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</si>
  <si>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</si>
  <si>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</si>
  <si>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</si>
  <si>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</si>
  <si>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</si>
  <si>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</si>
  <si>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</si>
  <si>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</si>
  <si>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</si>
  <si>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</si>
  <si>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</si>
  <si>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</si>
  <si>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</si>
  <si>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</si>
  <si>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</si>
  <si>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</si>
  <si>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</si>
  <si>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</si>
  <si>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</si>
  <si>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</si>
  <si>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</si>
  <si>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</si>
  <si>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</si>
  <si>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</si>
  <si>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</si>
  <si>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</si>
  <si>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</si>
  <si>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</si>
  <si>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</si>
  <si>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</si>
  <si>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</si>
  <si>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</si>
  <si>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</si>
  <si>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</si>
  <si>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</si>
  <si>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</si>
  <si>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</si>
  <si>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</si>
  <si>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</si>
  <si>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</si>
  <si>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</si>
  <si>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</si>
  <si>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</si>
  <si>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</si>
  <si>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</si>
  <si>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</si>
  <si>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</si>
  <si>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</si>
  <si>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</si>
  <si>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</si>
  <si>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</si>
  <si>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</si>
  <si>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</si>
  <si>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</si>
  <si>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</si>
  <si>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</si>
  <si>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</si>
  <si>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</si>
  <si>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</si>
  <si>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</si>
  <si>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</si>
  <si>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</si>
  <si>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</si>
  <si>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</si>
  <si>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</si>
  <si>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</si>
  <si>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</si>
  <si>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</si>
  <si>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</si>
  <si>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</si>
  <si>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</si>
  <si>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</si>
  <si>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</si>
  <si>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</si>
  <si>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</si>
  <si>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</si>
  <si>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</si>
  <si>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</si>
  <si>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</si>
  <si>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</si>
  <si>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</si>
  <si>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</si>
  <si>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</si>
  <si>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</si>
  <si>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</si>
  <si>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</si>
  <si>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</si>
  <si>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</si>
  <si>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</si>
  <si>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</si>
  <si>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</si>
  <si>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</si>
  <si>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</si>
  <si>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</si>
  <si>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</si>
  <si>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</si>
  <si>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</si>
  <si>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</si>
  <si>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</si>
  <si>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</si>
  <si>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</si>
  <si>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</si>
  <si>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</si>
  <si>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</si>
  <si>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</si>
  <si>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</si>
  <si>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</si>
  <si>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</si>
  <si>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</si>
  <si>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</si>
  <si>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</si>
  <si>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</si>
  <si>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</si>
  <si>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</si>
  <si>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</si>
  <si>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</si>
  <si>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</si>
  <si>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</si>
  <si>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</si>
  <si>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</si>
  <si>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</si>
  <si>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</si>
  <si>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</si>
  <si>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</si>
  <si>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</si>
  <si>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</si>
  <si>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</si>
  <si>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</si>
  <si>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</si>
  <si>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</si>
  <si>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</si>
  <si>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</si>
  <si>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</si>
  <si>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</si>
  <si>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</si>
  <si>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</si>
  <si>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</si>
  <si>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</si>
  <si>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</si>
  <si>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</si>
  <si>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</si>
  <si>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</si>
  <si>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</si>
  <si>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</si>
  <si>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</si>
  <si>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</si>
  <si>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</si>
  <si>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</si>
  <si>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</si>
  <si>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</si>
  <si>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</si>
  <si>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</si>
  <si>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</si>
  <si>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</si>
  <si>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</si>
  <si>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</si>
  <si>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</si>
  <si>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</si>
  <si>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</si>
  <si>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</si>
  <si>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</si>
  <si>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</si>
  <si>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</si>
  <si>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</si>
  <si>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</si>
  <si>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</si>
  <si>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</si>
  <si>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</si>
  <si>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</si>
  <si>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</si>
  <si>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</si>
  <si>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</si>
  <si>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</si>
  <si>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</si>
  <si>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</si>
  <si>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</si>
  <si>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</si>
  <si>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</si>
  <si>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</si>
  <si>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</si>
  <si>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</si>
  <si>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</si>
  <si>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</si>
  <si>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</si>
  <si>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</si>
  <si>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</si>
  <si>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</si>
  <si>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</si>
  <si>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</si>
  <si>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</si>
  <si>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</si>
  <si>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</si>
  <si>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</si>
  <si>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</si>
  <si>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</si>
  <si>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</si>
  <si>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</si>
  <si>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</si>
  <si>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</si>
  <si>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</si>
  <si>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</si>
  <si>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</si>
  <si>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</si>
  <si>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</si>
  <si>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</si>
  <si>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</si>
  <si>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</si>
  <si>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</si>
  <si>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</si>
  <si>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</si>
  <si>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</si>
  <si>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</si>
  <si>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</si>
  <si>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</si>
  <si>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</si>
  <si>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</si>
  <si>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</si>
  <si>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</si>
  <si>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</si>
  <si>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</si>
  <si>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</si>
  <si>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</si>
  <si>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</si>
  <si>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</si>
  <si>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</si>
  <si>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</si>
  <si>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</si>
  <si>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</si>
  <si>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</si>
  <si>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</si>
  <si>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</si>
  <si>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</si>
  <si>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</si>
  <si>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</si>
  <si>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</si>
  <si>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</si>
  <si>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</si>
  <si>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</si>
  <si>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</si>
  <si>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</si>
  <si>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</si>
  <si>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</si>
  <si>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</si>
  <si>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</si>
  <si>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</si>
  <si>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</si>
  <si>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</si>
  <si>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</si>
  <si>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</si>
  <si>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</si>
  <si>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</si>
  <si>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</si>
  <si>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</si>
  <si>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</si>
  <si>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</si>
  <si>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</si>
  <si>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</si>
  <si>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</si>
  <si>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</si>
  <si>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</si>
  <si>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</si>
  <si>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</si>
  <si>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</si>
  <si>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</si>
  <si>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</si>
  <si>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</si>
  <si>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</si>
  <si>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</si>
  <si>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</si>
  <si>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</si>
  <si>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</si>
  <si>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</si>
  <si>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</si>
  <si>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</si>
  <si>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</si>
  <si>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</si>
  <si>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</si>
  <si>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</si>
  <si>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</si>
  <si>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</si>
  <si>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</si>
  <si>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</si>
  <si>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</si>
  <si>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</si>
  <si>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</si>
  <si>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</si>
  <si>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</si>
  <si>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</si>
  <si>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</si>
  <si>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</si>
  <si>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</si>
  <si>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</si>
  <si>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</si>
  <si>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</si>
  <si>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</si>
  <si>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</si>
  <si>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</si>
  <si>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</si>
  <si>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</si>
  <si>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</si>
  <si>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</si>
  <si>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</si>
  <si>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</si>
  <si>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</si>
  <si>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</si>
  <si>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</si>
  <si>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</si>
  <si>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</si>
  <si>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</si>
  <si>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</si>
  <si>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</si>
  <si>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</si>
  <si>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</si>
  <si>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</si>
  <si>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</si>
  <si>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</si>
  <si>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</si>
  <si>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</si>
  <si>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</si>
  <si>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</si>
  <si>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</si>
  <si>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</si>
  <si>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</si>
  <si>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</si>
  <si>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</si>
  <si>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</si>
  <si>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</si>
  <si>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</si>
  <si>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</si>
  <si>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</si>
  <si>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</si>
  <si>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</si>
  <si>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</si>
  <si>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</si>
  <si>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</si>
  <si>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</si>
  <si>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</si>
  <si>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</si>
  <si>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</si>
  <si>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</si>
  <si>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</si>
  <si>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</si>
  <si>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</si>
  <si>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</si>
  <si>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</si>
  <si>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</si>
  <si>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</si>
  <si>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</si>
  <si>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</si>
  <si>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</si>
  <si>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</si>
  <si>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</si>
  <si>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</si>
  <si>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</si>
  <si>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</si>
  <si>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</si>
  <si>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</si>
  <si>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</si>
  <si>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</si>
  <si>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</si>
  <si>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</si>
  <si>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</si>
  <si>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</si>
  <si>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</si>
  <si>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</si>
  <si>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</si>
  <si>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</si>
  <si>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</si>
  <si>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</si>
  <si>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</si>
  <si>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</si>
  <si>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</si>
  <si>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</si>
  <si>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</si>
  <si>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</si>
  <si>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</si>
  <si>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</si>
  <si>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</si>
  <si>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</si>
  <si>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</si>
  <si>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</si>
  <si>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</si>
  <si>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</si>
  <si>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</si>
  <si>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</si>
  <si>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</si>
  <si>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</si>
  <si>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</si>
  <si>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</si>
  <si>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</si>
  <si>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</si>
  <si>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</si>
  <si>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</si>
  <si>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</si>
  <si>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</si>
  <si>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</si>
  <si>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</si>
  <si>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</si>
  <si>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</si>
  <si>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</si>
  <si>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</si>
  <si>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</si>
  <si>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</si>
  <si>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</si>
  <si>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</si>
  <si>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</si>
  <si>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</si>
  <si>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</si>
  <si>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</si>
  <si>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</si>
  <si>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</si>
  <si>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</si>
  <si>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</si>
  <si>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</si>
  <si>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</si>
  <si>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</si>
  <si>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</si>
  <si>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</si>
  <si>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</si>
  <si>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</si>
  <si>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</si>
  <si>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</si>
  <si>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</si>
  <si>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</si>
  <si>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</si>
  <si>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</si>
  <si>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</si>
  <si>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</si>
  <si>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</si>
  <si>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</si>
  <si>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</si>
  <si>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</si>
  <si>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</si>
  <si>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</si>
  <si>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</si>
  <si>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</si>
  <si>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</si>
  <si>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</si>
  <si>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</si>
  <si>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</si>
  <si>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</si>
  <si>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</si>
  <si>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</si>
  <si>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</si>
  <si>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</si>
  <si>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</si>
  <si>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</si>
  <si>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</si>
  <si>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</si>
  <si>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</si>
  <si>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</si>
  <si>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</si>
  <si>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</si>
  <si>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</si>
  <si>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</si>
  <si>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</si>
  <si>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</si>
  <si>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</si>
  <si>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</si>
  <si>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</si>
  <si>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</si>
  <si>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</si>
  <si>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</si>
  <si>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</si>
  <si>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</si>
  <si>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</si>
  <si>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</si>
  <si>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</si>
  <si>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</si>
  <si>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</si>
  <si>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</si>
  <si>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</si>
  <si>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</si>
  <si>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</si>
  <si>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</si>
  <si>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</si>
  <si>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</si>
  <si>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</si>
  <si>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</si>
  <si>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</si>
  <si>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</si>
  <si>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</si>
  <si>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</si>
  <si>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</si>
  <si>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</si>
  <si>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</si>
  <si>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</si>
  <si>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</si>
  <si>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</si>
  <si>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</si>
  <si>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</si>
  <si>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</si>
  <si>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</si>
  <si>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</si>
  <si>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</si>
  <si>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</si>
  <si>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</si>
  <si>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</si>
  <si>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</si>
  <si>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</si>
  <si>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</si>
  <si>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</si>
  <si>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</si>
  <si>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</si>
  <si>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</si>
  <si>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</si>
  <si>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</si>
  <si>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</si>
  <si>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</si>
  <si>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</si>
  <si>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</si>
  <si>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</si>
  <si>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</si>
  <si>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</si>
  <si>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</si>
  <si>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</si>
  <si>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</si>
  <si>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</si>
  <si>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</si>
  <si>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</si>
  <si>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</si>
  <si>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</si>
  <si>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</si>
  <si>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</si>
  <si>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</si>
  <si>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</si>
  <si>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</si>
  <si>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</si>
  <si>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</si>
  <si>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</si>
  <si>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</si>
  <si>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</si>
  <si>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</si>
  <si>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</si>
  <si>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</si>
  <si>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</si>
  <si>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</si>
  <si>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</si>
  <si>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</si>
  <si>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</si>
  <si>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</si>
  <si>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</si>
  <si>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</si>
  <si>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</si>
  <si>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</si>
  <si>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</si>
  <si>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</si>
  <si>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</si>
  <si>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</si>
  <si>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</si>
  <si>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</si>
  <si>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</si>
  <si>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</si>
  <si>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</si>
  <si>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</si>
  <si>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</si>
  <si>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</si>
  <si>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</si>
  <si>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</si>
  <si>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</si>
  <si>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</si>
  <si>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</si>
  <si>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</si>
  <si>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</si>
  <si>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</si>
  <si>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</si>
  <si>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</si>
  <si>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</si>
  <si>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</si>
  <si>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</si>
  <si>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</si>
  <si>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</si>
  <si>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</si>
  <si>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</si>
  <si>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</si>
  <si>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</si>
  <si>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</si>
  <si>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</si>
  <si>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</si>
  <si>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</si>
  <si>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</si>
  <si>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</si>
  <si>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</si>
  <si>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</si>
  <si>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</si>
  <si>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</si>
  <si>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</si>
  <si>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</si>
  <si>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</si>
  <si>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</si>
  <si>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</si>
  <si>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</si>
  <si>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</si>
  <si>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</si>
  <si>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</si>
  <si>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</si>
  <si>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</si>
  <si>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</si>
  <si>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</si>
  <si>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</si>
  <si>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</si>
  <si>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</si>
  <si>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</si>
  <si>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</si>
  <si>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</si>
  <si>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</si>
  <si>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</si>
  <si>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</si>
  <si>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</si>
  <si>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</si>
  <si>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</si>
  <si>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</si>
  <si>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</si>
  <si>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</si>
  <si>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</si>
  <si>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</si>
  <si>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</si>
  <si>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</si>
  <si>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</si>
  <si>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</si>
  <si>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</si>
  <si>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</si>
  <si>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</si>
  <si>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</si>
  <si>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</si>
  <si>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</si>
  <si>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</si>
  <si>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</si>
  <si>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</si>
  <si>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</si>
  <si>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</si>
  <si>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</si>
  <si>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</si>
  <si>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</si>
  <si>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</si>
  <si>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</si>
  <si>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</si>
  <si>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</si>
  <si>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</si>
  <si>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</si>
  <si>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</si>
  <si>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</si>
  <si>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</si>
  <si>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</si>
  <si>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</si>
  <si>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</si>
  <si>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</si>
  <si>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</si>
  <si>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</si>
  <si>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</si>
  <si>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</si>
  <si>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</si>
  <si>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</si>
  <si>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</si>
  <si>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</si>
  <si>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</si>
  <si>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</si>
  <si>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</si>
  <si>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</si>
  <si>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</si>
  <si>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</si>
  <si>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</si>
  <si>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</si>
  <si>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</si>
  <si>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</si>
  <si>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</si>
  <si>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</si>
  <si>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</si>
  <si>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</si>
  <si>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</si>
  <si>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</si>
  <si>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</si>
  <si>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</si>
  <si>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</si>
  <si>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</si>
  <si>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</si>
  <si>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</si>
  <si>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</si>
  <si>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</si>
  <si>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</si>
  <si>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</si>
  <si>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</si>
  <si>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</si>
  <si>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</si>
  <si>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</si>
  <si>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</si>
  <si>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</si>
  <si>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</si>
  <si>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</si>
  <si>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</si>
  <si>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</si>
  <si>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</si>
  <si>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</si>
  <si>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</si>
  <si>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</si>
  <si>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</si>
  <si>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</si>
  <si>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</si>
  <si>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</si>
  <si>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</si>
  <si>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</si>
  <si>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</si>
  <si>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</si>
  <si>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</si>
  <si>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</si>
  <si>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</si>
  <si>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</si>
  <si>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</si>
  <si>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</si>
  <si>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</si>
  <si>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</si>
  <si>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</si>
  <si>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</si>
  <si>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</si>
  <si>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</si>
  <si>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</si>
  <si>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</si>
  <si>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</si>
  <si>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</si>
  <si>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</si>
  <si>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</si>
  <si>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</si>
  <si>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</si>
  <si>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</si>
  <si>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</si>
  <si>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</si>
  <si>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</si>
  <si>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</si>
  <si>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</si>
  <si>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</si>
  <si>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</si>
  <si>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</si>
  <si>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</si>
  <si>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</si>
  <si>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</si>
  <si>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</si>
  <si>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</si>
  <si>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</si>
  <si>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</si>
  <si>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</si>
  <si>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</si>
  <si>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</si>
  <si>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</si>
  <si>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</si>
  <si>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</si>
  <si>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</si>
  <si>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</si>
  <si>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</si>
  <si>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</si>
  <si>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</si>
  <si>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</si>
  <si>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</si>
  <si>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</si>
  <si>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</si>
  <si>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</si>
  <si>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</si>
  <si>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</si>
  <si>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</si>
  <si>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</si>
  <si>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</si>
  <si>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</si>
  <si>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</si>
  <si>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</si>
  <si>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</si>
  <si>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</si>
  <si>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</si>
  <si>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</si>
  <si>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</si>
  <si>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</si>
  <si>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</si>
  <si>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</si>
  <si>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</si>
  <si>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</si>
  <si>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</si>
  <si>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</si>
  <si>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</si>
  <si>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</si>
  <si>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</si>
  <si>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</si>
  <si>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</si>
  <si>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</si>
  <si>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</si>
  <si>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</si>
  <si>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</si>
  <si>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</si>
  <si>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</si>
  <si>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</si>
  <si>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</si>
  <si>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</si>
  <si>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</si>
  <si>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</si>
  <si>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</si>
  <si>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GIRLS - U10</t>
  </si>
  <si>
    <t>GIRLS - U12</t>
  </si>
  <si>
    <t>GIRLS - U14</t>
  </si>
  <si>
    <t>GIRLS - U16</t>
  </si>
  <si>
    <t>PERF</t>
  </si>
  <si>
    <t>RK</t>
  </si>
  <si>
    <t>WOMEN - U18</t>
  </si>
  <si>
    <t>WOMEN - U20</t>
  </si>
  <si>
    <t>WOMEN - SENIOR</t>
  </si>
  <si>
    <t>WOMEN - MASTERS</t>
  </si>
  <si>
    <t>Whitney</t>
  </si>
  <si>
    <t>BOTTESOIE</t>
  </si>
  <si>
    <t>RUNGASAMY</t>
  </si>
  <si>
    <t>FOOLCHAND</t>
  </si>
  <si>
    <t>Illiana</t>
  </si>
  <si>
    <t>BONGARCON</t>
  </si>
  <si>
    <t>Emmeline Jetisha</t>
  </si>
  <si>
    <t>Rajini Devi Naidoo</t>
  </si>
  <si>
    <t xml:space="preserve">Kiera </t>
  </si>
  <si>
    <t>KIRBY</t>
  </si>
  <si>
    <t>PASCAL</t>
  </si>
  <si>
    <t>Maria Joddy Nina Tiffany</t>
  </si>
  <si>
    <t>Ines</t>
  </si>
  <si>
    <t>STANLEY/TREFLES AC</t>
  </si>
  <si>
    <t>Kenza</t>
  </si>
  <si>
    <t>Sania</t>
  </si>
  <si>
    <t>Mary Kate</t>
  </si>
  <si>
    <t>Anne Laure</t>
  </si>
  <si>
    <t>Mary Waverly Amber</t>
  </si>
  <si>
    <t>Shannaelle</t>
  </si>
  <si>
    <t>Shelomie</t>
  </si>
  <si>
    <t>Elkena</t>
  </si>
  <si>
    <t>Faith</t>
  </si>
  <si>
    <t>FAVORY</t>
  </si>
  <si>
    <t>Irina</t>
  </si>
  <si>
    <t>Melly</t>
  </si>
  <si>
    <t>LAFLEUR</t>
  </si>
  <si>
    <t>Ashton</t>
  </si>
  <si>
    <t>Christialina</t>
  </si>
  <si>
    <t>Yoanna</t>
  </si>
  <si>
    <t>Jhamelia</t>
  </si>
  <si>
    <t>Salome</t>
  </si>
  <si>
    <t>ARLAPEN</t>
  </si>
  <si>
    <t>RIV DES CREOLES SOUTHERN LIONS AC</t>
  </si>
  <si>
    <t>Oceanne</t>
  </si>
  <si>
    <t>LEGOY</t>
  </si>
  <si>
    <t>Celianne</t>
  </si>
  <si>
    <t>Aniata</t>
  </si>
  <si>
    <t xml:space="preserve">MARIN </t>
  </si>
  <si>
    <t>MOOTOO</t>
  </si>
  <si>
    <t>ADONAI CANDOS AC "A"</t>
  </si>
  <si>
    <t>POUDRE D'OR AC "A"</t>
  </si>
  <si>
    <t>POUDRE D'OR AC "B"</t>
  </si>
  <si>
    <t>Q-BORNES PAVILLON AC "A"</t>
  </si>
  <si>
    <t>RISING PHOENIX AC "A"</t>
  </si>
  <si>
    <t>P-LOUIS RACERS AC "A"</t>
  </si>
  <si>
    <t>CUREPIPE HARLEM CH "A"</t>
  </si>
  <si>
    <t>HENRIETTA AC "A"</t>
  </si>
  <si>
    <t xml:space="preserve">CUREPIPE HARLEM CH  </t>
  </si>
  <si>
    <t>CUREPIPE HARLEM CH</t>
  </si>
  <si>
    <t>LE HOCHET AC "A"</t>
  </si>
  <si>
    <t>Marie Amelia</t>
  </si>
  <si>
    <t xml:space="preserve">Serena </t>
  </si>
  <si>
    <t xml:space="preserve">Elkana Priscille </t>
  </si>
  <si>
    <t>Amber</t>
  </si>
  <si>
    <t>CUREPIPE HARLEM AC "A"</t>
  </si>
  <si>
    <r>
      <t xml:space="preserve">CUREPIPE HARLEM AC </t>
    </r>
    <r>
      <rPr>
        <b/>
        <sz val="14"/>
        <color theme="1"/>
        <rFont val="Calibri"/>
        <family val="2"/>
        <scheme val="minor"/>
      </rPr>
      <t>CH</t>
    </r>
  </si>
  <si>
    <r>
      <t xml:space="preserve">CUREPIPE HARLEM AC </t>
    </r>
    <r>
      <rPr>
        <b/>
        <sz val="16"/>
        <color theme="1"/>
        <rFont val="Calibri"/>
        <family val="2"/>
        <scheme val="minor"/>
      </rPr>
      <t>CH</t>
    </r>
  </si>
  <si>
    <r>
      <t xml:space="preserve">CUREPIPE HARLEM </t>
    </r>
    <r>
      <rPr>
        <b/>
        <sz val="16"/>
        <color theme="1"/>
        <rFont val="Calibri"/>
        <family val="2"/>
        <scheme val="minor"/>
      </rPr>
      <t>CH</t>
    </r>
  </si>
  <si>
    <r>
      <t>CUREPIPE HARLEM</t>
    </r>
    <r>
      <rPr>
        <b/>
        <sz val="16"/>
        <color theme="1"/>
        <rFont val="Calibri"/>
        <family val="2"/>
        <scheme val="minor"/>
      </rPr>
      <t xml:space="preserve"> CH</t>
    </r>
  </si>
  <si>
    <t>CUREPIPE HARLEM  CH</t>
  </si>
  <si>
    <t>CUREPIPE HARLEM  CH "A"</t>
  </si>
  <si>
    <t>SOUILLAC  AC</t>
  </si>
  <si>
    <t>RIV DES CRÉOLES S/LIONS AC</t>
  </si>
  <si>
    <t>TC BIBS</t>
  </si>
  <si>
    <t>REGHUNANDHAN</t>
  </si>
  <si>
    <t>Diya</t>
  </si>
  <si>
    <t>f</t>
  </si>
  <si>
    <t>Lucie</t>
  </si>
  <si>
    <t>QUATRE BORNES PAVILLON "A"</t>
  </si>
  <si>
    <t>START LIST</t>
  </si>
  <si>
    <t>COMPETITION: VITAL CROSS COUNTRY LEAGUE -  LEG 4</t>
  </si>
  <si>
    <t>DISTANCE: 1 KM</t>
  </si>
  <si>
    <t>DISTANCE: 1.5 KM</t>
  </si>
  <si>
    <t>DISTANCE: 3 KM</t>
  </si>
  <si>
    <t>DISTANCE: 6 KM</t>
  </si>
  <si>
    <t>DABOU</t>
  </si>
  <si>
    <t>Laeticia</t>
  </si>
  <si>
    <t>Videlle</t>
  </si>
  <si>
    <t>SAMINATHEN</t>
  </si>
  <si>
    <t>Shalina</t>
  </si>
  <si>
    <t>MORVAN</t>
  </si>
  <si>
    <t>Felena</t>
  </si>
  <si>
    <t>DATE: 28 SEPTEMBER 2025</t>
  </si>
  <si>
    <t>COMPETITION: VITAL CROSS COUNTRY LEAGUE -  LEG 5</t>
  </si>
  <si>
    <t>COMPETITION: VITAL CROSS COUNTRY LEAGUE - LEG 5</t>
  </si>
  <si>
    <t>DISTANCE: 2.2 KM</t>
  </si>
  <si>
    <t>DISTANCE: 5.2 KM</t>
  </si>
  <si>
    <t>Lorie</t>
  </si>
  <si>
    <t>Angeline</t>
  </si>
  <si>
    <t>Anne Shayenah</t>
  </si>
  <si>
    <t>RODRIGUES</t>
  </si>
  <si>
    <t>Anne Keisha</t>
  </si>
  <si>
    <t>Annleen</t>
  </si>
  <si>
    <t>REUNION</t>
  </si>
  <si>
    <t>PLANTE</t>
  </si>
  <si>
    <t>CHABOU</t>
  </si>
  <si>
    <t>Loubna</t>
  </si>
  <si>
    <t>SOUPINCHETTY</t>
  </si>
  <si>
    <t>Yanaelle</t>
  </si>
  <si>
    <t>PEDRE</t>
  </si>
  <si>
    <t>Anaelle</t>
  </si>
  <si>
    <t>COLLET CORGIAT BONDON</t>
  </si>
  <si>
    <t>Gabrielle</t>
  </si>
  <si>
    <t>MON CHOISY PUBLIC BEACH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</si>
</sst>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42" fillId="0" borderId="48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2" fillId="0" borderId="0" xfId="0" applyFont="1"/>
    <xf numFmtId="0" fontId="53" fillId="0" borderId="42" xfId="0" applyFont="1" applyBorder="1" applyAlignment="1" applyProtection="1">
      <alignment horizontal="center"/>
      <protection locked="0"/>
    </xf>
    <xf numFmtId="0" fontId="33" fillId="0" borderId="5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5" fillId="0" borderId="0" xfId="0" quotePrefix="1" applyFont="1" applyAlignment="1">
      <alignment horizontal="left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0" fontId="45" fillId="0" borderId="57" xfId="0" applyFont="1" applyBorder="1" applyAlignment="1" applyProtection="1">
      <alignment horizontal="center"/>
      <protection locked="0"/>
    </xf>
    <xf numFmtId="14" fontId="46" fillId="0" borderId="58" xfId="0" applyNumberFormat="1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2" fontId="47" fillId="0" borderId="36" xfId="0" applyNumberFormat="1" applyFont="1" applyBorder="1" applyAlignment="1">
      <alignment horizontal="left"/>
    </xf>
    <xf numFmtId="0" fontId="45" fillId="0" borderId="54" xfId="0" applyFont="1" applyBorder="1" applyAlignment="1" applyProtection="1">
      <alignment horizontal="center"/>
      <protection locked="0"/>
    </xf>
    <xf numFmtId="14" fontId="46" fillId="0" borderId="56" xfId="0" applyNumberFormat="1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57" fillId="0" borderId="0" xfId="0" quotePrefix="1" applyFont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44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60" fillId="0" borderId="2" xfId="0" applyFont="1" applyBorder="1" applyAlignment="1">
      <alignment horizontal="left"/>
    </xf>
    <xf numFmtId="0" fontId="41" fillId="0" borderId="57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2" fillId="0" borderId="2" xfId="0" applyFont="1" applyBorder="1"/>
    <xf numFmtId="0" fontId="45" fillId="0" borderId="52" xfId="0" applyFont="1" applyBorder="1" applyAlignment="1" applyProtection="1">
      <alignment horizontal="center"/>
      <protection locked="0"/>
    </xf>
    <xf numFmtId="0" fontId="45" fillId="0" borderId="44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5" fillId="0" borderId="57" xfId="0" applyFont="1" applyBorder="1" applyAlignment="1" applyProtection="1">
      <alignment horizontal="center"/>
      <protection locked="0"/>
    </xf>
    <xf numFmtId="0" fontId="45" fillId="7" borderId="42" xfId="0" applyFont="1" applyFill="1" applyBorder="1" applyAlignment="1" applyProtection="1">
      <alignment horizontal="center"/>
      <protection locked="0"/>
    </xf>
    <xf numFmtId="0" fontId="55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42" fillId="0" borderId="40" xfId="0" applyFont="1" applyBorder="1"/>
    <xf numFmtId="14" fontId="46" fillId="0" borderId="63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5" fillId="0" borderId="65" xfId="0" applyFont="1" applyBorder="1" applyAlignment="1" applyProtection="1">
      <alignment horizontal="center"/>
      <protection locked="0"/>
    </xf>
    <xf numFmtId="0" fontId="42" fillId="0" borderId="66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45" fillId="0" borderId="62" xfId="0" applyFont="1" applyBorder="1" applyAlignment="1" applyProtection="1">
      <alignment horizontal="center"/>
      <protection locked="0"/>
    </xf>
    <xf numFmtId="0" fontId="48" fillId="0" borderId="4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59" xfId="0" applyFont="1" applyBorder="1" applyAlignment="1" applyProtection="1">
      <alignment horizontal="center"/>
      <protection locked="0"/>
    </xf>
    <xf numFmtId="0" fontId="35" fillId="0" borderId="59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61" fillId="0" borderId="2" xfId="0" applyFont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58" xfId="0" applyFont="1" applyBorder="1" applyAlignment="1" applyProtection="1">
      <alignment horizontal="center"/>
      <protection locked="0"/>
    </xf>
    <xf numFmtId="0" fontId="46" fillId="6" borderId="58" xfId="0" applyFont="1" applyFill="1" applyBorder="1" applyAlignment="1" applyProtection="1">
      <alignment horizontal="center"/>
      <protection locked="0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6" fillId="6" borderId="69" xfId="0" applyFont="1" applyFill="1" applyBorder="1" applyAlignment="1" applyProtection="1">
      <alignment horizontal="center"/>
      <protection locked="0"/>
    </xf>
    <xf numFmtId="0" fontId="46" fillId="6" borderId="63" xfId="0" applyFont="1" applyFill="1" applyBorder="1" applyAlignment="1" applyProtection="1">
      <alignment horizontal="center"/>
      <protection locked="0"/>
    </xf>
    <xf numFmtId="0" fontId="46" fillId="6" borderId="50" xfId="0" applyFont="1" applyFill="1" applyBorder="1" applyAlignment="1" applyProtection="1">
      <alignment horizontal="center"/>
      <protection locked="0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5" fillId="0" borderId="56" xfId="0" applyFont="1" applyBorder="1" applyAlignment="1" applyProtection="1">
      <alignment horizontal="center"/>
      <protection locked="0"/>
    </xf>
    <xf numFmtId="0" fontId="46" fillId="6" borderId="56" xfId="0" applyFont="1" applyFill="1" applyBorder="1" applyAlignment="1" applyProtection="1">
      <alignment horizontal="center"/>
      <protection locked="0"/>
    </xf>
    <xf numFmtId="0" fontId="58" fillId="0" borderId="2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>
      <alignment horizontal="center"/>
    </xf>
    <xf numFmtId="0" fontId="48" fillId="6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/>
    </xf>
    <xf numFmtId="2" fontId="47" fillId="0" borderId="60" xfId="0" applyNumberFormat="1" applyFont="1" applyBorder="1" applyAlignment="1">
      <alignment horizontal="left"/>
    </xf>
    <xf numFmtId="2" fontId="47" fillId="0" borderId="35" xfId="0" applyNumberFormat="1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165" fontId="49" fillId="6" borderId="2" xfId="22" applyNumberFormat="1" applyFont="1" applyFill="1" applyBorder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59" fillId="0" borderId="2" xfId="0" applyFont="1" applyBorder="1" applyAlignment="1">
      <alignment horizontal="left"/>
    </xf>
    <xf numFmtId="0" fontId="46" fillId="0" borderId="2" xfId="0" applyFont="1" applyBorder="1" applyAlignment="1" applyProtection="1">
      <alignment horizontal="center"/>
      <protection locked="0"/>
    </xf>
    <xf numFmtId="0" fontId="62" fillId="0" borderId="2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46" fillId="6" borderId="0" xfId="0" applyFont="1" applyFill="1" applyAlignment="1" applyProtection="1">
      <alignment horizontal="center"/>
      <protection locked="0"/>
    </xf>
    <xf numFmtId="0" fontId="62" fillId="0" borderId="2" xfId="0" applyFont="1" applyBorder="1"/>
    <xf numFmtId="0" fontId="42" fillId="0" borderId="46" xfId="0" applyFont="1" applyBorder="1"/>
    <xf numFmtId="0" fontId="34" fillId="0" borderId="51" xfId="0" applyFont="1" applyBorder="1" applyAlignment="1">
      <alignment horizontal="center"/>
    </xf>
    <xf numFmtId="0" fontId="45" fillId="7" borderId="42" xfId="0" applyFont="1" applyFill="1" applyBorder="1" applyAlignment="1">
      <alignment horizontal="center"/>
    </xf>
    <xf numFmtId="14" fontId="46" fillId="0" borderId="2" xfId="0" applyNumberFormat="1" applyFont="1" applyBorder="1" applyAlignment="1">
      <alignment horizontal="left"/>
    </xf>
    <xf numFmtId="0" fontId="59" fillId="0" borderId="35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6" fillId="0" borderId="35" xfId="0" applyFont="1" applyBorder="1" applyAlignment="1">
      <alignment horizontal="left"/>
    </xf>
    <xf numFmtId="0" fontId="34" fillId="0" borderId="6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6" borderId="58" xfId="0" applyFont="1" applyFill="1" applyBorder="1" applyAlignment="1">
      <alignment horizontal="center"/>
    </xf>
    <xf numFmtId="0" fontId="34" fillId="6" borderId="63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34" fillId="0" borderId="66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51" fillId="6" borderId="40" xfId="0" applyFont="1" applyFill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left"/>
    </xf>
    <xf numFmtId="14" fontId="51" fillId="0" borderId="2" xfId="0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63" fillId="0" borderId="2" xfId="0" applyFont="1" applyBorder="1" applyAlignment="1">
      <alignment horizontal="left"/>
    </xf>
    <xf numFmtId="0" fontId="63" fillId="0" borderId="2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0" fillId="0" borderId="56" xfId="0" applyBorder="1" applyAlignment="1">
      <alignment horizontal="center"/>
    </xf>
    <xf numFmtId="2" fontId="47" fillId="0" borderId="31" xfId="0" applyNumberFormat="1" applyFont="1" applyBorder="1" applyAlignment="1">
      <alignment horizontal="left"/>
    </xf>
    <xf numFmtId="0" fontId="42" fillId="0" borderId="42" xfId="0" applyFont="1" applyBorder="1"/>
    <xf numFmtId="0" fontId="45" fillId="0" borderId="63" xfId="0" applyFont="1" applyBorder="1" applyAlignment="1" applyProtection="1">
      <alignment horizontal="center"/>
      <protection locked="0"/>
    </xf>
    <xf numFmtId="0" fontId="46" fillId="0" borderId="63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42" fillId="0" borderId="35" xfId="0" applyFont="1" applyBorder="1"/>
    <xf numFmtId="0" fontId="42" fillId="0" borderId="63" xfId="0" applyFont="1" applyBorder="1" applyAlignment="1">
      <alignment horizontal="center"/>
    </xf>
    <xf numFmtId="0" fontId="64" fillId="0" borderId="2" xfId="0" applyFont="1" applyBorder="1" applyAlignment="1">
      <alignment horizontal="left"/>
    </xf>
    <xf numFmtId="14" fontId="64" fillId="0" borderId="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6" borderId="40" xfId="0" applyFont="1" applyFill="1" applyBorder="1" applyAlignment="1" applyProtection="1">
      <alignment horizontal="center"/>
      <protection locked="0"/>
    </xf>
    <xf numFmtId="165" fontId="56" fillId="6" borderId="40" xfId="22" applyNumberFormat="1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35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41" fillId="0" borderId="0" xfId="0" applyFont="1" applyAlignment="1">
      <alignment horizontal="left" wrapText="1"/>
    </xf>
    <xf numFmtId="15" fontId="41" fillId="0" borderId="0" xfId="0" applyNumberFormat="1" applyFont="1" applyAlignment="1">
      <alignment horizontal="left" wrapText="1"/>
    </xf>
    <xf numFmtId="2" fontId="22" fillId="0" borderId="0" xfId="0" applyNumberFormat="1" applyFont="1" applyAlignment="1">
      <alignment horizontal="left" wrapText="1"/>
    </xf>
    <xf numFmtId="0" fontId="35" fillId="0" borderId="11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1" xfId="0" applyFont="1" applyBorder="1" applyAlignment="1">
      <alignment horizontal="left"/>
    </xf>
    <xf numFmtId="0" fontId="34" fillId="6" borderId="17" xfId="0" applyFont="1" applyFill="1" applyBorder="1" applyAlignment="1">
      <alignment horizontal="left"/>
    </xf>
    <xf numFmtId="0" fontId="34" fillId="6" borderId="12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67" xfId="0" applyFont="1" applyBorder="1" applyAlignment="1">
      <alignment horizontal="left"/>
    </xf>
    <xf numFmtId="2" fontId="34" fillId="0" borderId="68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0" fontId="41" fillId="0" borderId="57" xfId="0" applyFont="1" applyBorder="1" applyAlignment="1" applyProtection="1">
      <alignment horizontal="left"/>
      <protection locked="0"/>
    </xf>
    <xf numFmtId="0" fontId="45" fillId="0" borderId="2" xfId="0" applyFont="1" applyBorder="1" applyAlignment="1" applyProtection="1">
      <alignment horizontal="left"/>
      <protection locked="0"/>
    </xf>
    <xf numFmtId="0" fontId="46" fillId="6" borderId="2" xfId="0" applyFont="1" applyFill="1" applyBorder="1" applyAlignment="1" applyProtection="1">
      <alignment horizontal="left"/>
      <protection locked="0"/>
    </xf>
    <xf numFmtId="0" fontId="47" fillId="0" borderId="2" xfId="0" applyFont="1" applyBorder="1" applyAlignment="1">
      <alignment horizontal="left"/>
    </xf>
    <xf numFmtId="0" fontId="45" fillId="0" borderId="53" xfId="0" applyFont="1" applyBorder="1" applyAlignment="1" applyProtection="1">
      <alignment horizontal="left"/>
      <protection locked="0"/>
    </xf>
    <xf numFmtId="0" fontId="46" fillId="6" borderId="40" xfId="0" applyFont="1" applyFill="1" applyBorder="1" applyAlignment="1" applyProtection="1">
      <alignment horizontal="left"/>
      <protection locked="0"/>
    </xf>
    <xf numFmtId="14" fontId="46" fillId="0" borderId="40" xfId="0" applyNumberFormat="1" applyFont="1" applyBorder="1" applyAlignment="1">
      <alignment horizontal="left"/>
    </xf>
    <xf numFmtId="0" fontId="47" fillId="0" borderId="40" xfId="0" applyFont="1" applyBorder="1" applyAlignment="1">
      <alignment horizontal="left"/>
    </xf>
    <xf numFmtId="2" fontId="47" fillId="0" borderId="18" xfId="0" applyNumberFormat="1" applyFont="1" applyBorder="1" applyAlignment="1">
      <alignment horizontal="left"/>
    </xf>
    <xf numFmtId="0" fontId="41" fillId="0" borderId="42" xfId="0" applyFont="1" applyBorder="1" applyAlignment="1" applyProtection="1">
      <alignment horizontal="left"/>
      <protection locked="0"/>
    </xf>
    <xf numFmtId="0" fontId="45" fillId="0" borderId="51" xfId="0" applyFont="1" applyBorder="1" applyAlignment="1" applyProtection="1">
      <alignment horizontal="left"/>
      <protection locked="0"/>
    </xf>
    <xf numFmtId="0" fontId="33" fillId="0" borderId="42" xfId="0" applyFont="1" applyBorder="1" applyAlignment="1">
      <alignment horizontal="left"/>
    </xf>
    <xf numFmtId="0" fontId="58" fillId="0" borderId="2" xfId="0" applyFont="1" applyBorder="1" applyAlignment="1" applyProtection="1">
      <alignment horizontal="left"/>
      <protection locked="0"/>
    </xf>
    <xf numFmtId="14" fontId="64" fillId="0" borderId="2" xfId="0" applyNumberFormat="1" applyFont="1" applyBorder="1" applyAlignment="1">
      <alignment horizontal="left"/>
    </xf>
    <xf numFmtId="0" fontId="65" fillId="0" borderId="2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54" fillId="0" borderId="0" xfId="0" applyFont="1"/>
    <xf numFmtId="0" fontId="34" fillId="0" borderId="0" xfId="0" quotePrefix="1" applyFont="1"/>
    <xf numFmtId="2" fontId="34" fillId="0" borderId="31" xfId="0" applyNumberFormat="1" applyFont="1" applyBorder="1" applyAlignment="1">
      <alignment horizontal="left"/>
    </xf>
    <xf numFmtId="2" fontId="42" fillId="0" borderId="31" xfId="0" applyNumberFormat="1" applyFont="1" applyBorder="1" applyAlignment="1">
      <alignment horizontal="left"/>
    </xf>
    <xf numFmtId="2" fontId="47" fillId="0" borderId="64" xfId="0" applyNumberFormat="1" applyFont="1" applyBorder="1" applyAlignment="1">
      <alignment horizontal="left"/>
    </xf>
    <xf numFmtId="2" fontId="47" fillId="0" borderId="47" xfId="0" applyNumberFormat="1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2" fontId="47" fillId="0" borderId="38" xfId="0" applyNumberFormat="1" applyFont="1" applyBorder="1" applyAlignment="1">
      <alignment horizontal="left"/>
    </xf>
    <xf numFmtId="2" fontId="47" fillId="0" borderId="24" xfId="0" applyNumberFormat="1" applyFont="1" applyBorder="1" applyAlignment="1">
      <alignment horizontal="left"/>
    </xf>
    <xf numFmtId="2" fontId="47" fillId="0" borderId="5" xfId="0" applyNumberFormat="1" applyFont="1" applyBorder="1" applyAlignment="1">
      <alignment horizontal="left"/>
    </xf>
    <xf numFmtId="0" fontId="47" fillId="0" borderId="38" xfId="0" applyFont="1" applyBorder="1" applyAlignment="1">
      <alignment horizontal="left"/>
    </xf>
    <xf numFmtId="0" fontId="34" fillId="0" borderId="38" xfId="0" applyFont="1" applyBorder="1" applyAlignment="1">
      <alignment horizontal="left"/>
    </xf>
    <xf numFmtId="0" fontId="42" fillId="0" borderId="38" xfId="0" applyFont="1" applyBorder="1" applyAlignment="1">
      <alignment horizontal="left"/>
    </xf>
    <xf numFmtId="2" fontId="47" fillId="0" borderId="2" xfId="0" applyNumberFormat="1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2" fontId="47" fillId="0" borderId="25" xfId="0" applyNumberFormat="1" applyFont="1" applyBorder="1" applyAlignment="1">
      <alignment horizontal="left"/>
    </xf>
    <xf numFmtId="2" fontId="34" fillId="0" borderId="38" xfId="0" applyNumberFormat="1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45" fillId="0" borderId="19" xfId="0" applyFont="1" applyBorder="1" applyAlignment="1">
      <alignment horizontal="left"/>
    </xf>
    <xf numFmtId="0" fontId="45" fillId="7" borderId="18" xfId="0" applyFont="1" applyFill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5" fillId="0" borderId="18" xfId="0" applyFont="1" applyBorder="1" applyAlignment="1">
      <alignment horizontal="left"/>
    </xf>
    <xf numFmtId="2" fontId="45" fillId="0" borderId="18" xfId="0" applyNumberFormat="1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2" fontId="47" fillId="7" borderId="18" xfId="0" applyNumberFormat="1" applyFont="1" applyFill="1" applyBorder="1" applyAlignment="1">
      <alignment horizontal="left"/>
    </xf>
    <xf numFmtId="0" fontId="47" fillId="0" borderId="47" xfId="0" applyFont="1" applyBorder="1" applyAlignment="1">
      <alignment horizontal="left"/>
    </xf>
    <xf numFmtId="0" fontId="45" fillId="0" borderId="47" xfId="0" applyFont="1" applyBorder="1" applyAlignment="1">
      <alignment horizontal="left"/>
    </xf>
    <xf numFmtId="2" fontId="46" fillId="0" borderId="36" xfId="0" applyNumberFormat="1" applyFont="1" applyBorder="1" applyAlignment="1">
      <alignment horizontal="left"/>
    </xf>
    <xf numFmtId="2" fontId="46" fillId="0" borderId="18" xfId="0" applyNumberFormat="1" applyFont="1" applyBorder="1" applyAlignment="1">
      <alignment horizontal="left"/>
    </xf>
    <xf numFmtId="2" fontId="45" fillId="7" borderId="18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48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45" fillId="0" borderId="4" xfId="0" applyFont="1" applyBorder="1" applyAlignment="1">
      <alignment horizontal="left"/>
    </xf>
    <xf numFmtId="0" fontId="42" fillId="0" borderId="36" xfId="0" applyFont="1" applyBorder="1" applyAlignment="1">
      <alignment horizontal="left"/>
    </xf>
    <xf numFmtId="0" fontId="45" fillId="0" borderId="36" xfId="0" applyFont="1" applyBorder="1" applyAlignment="1">
      <alignment horizontal="left"/>
    </xf>
    <xf numFmtId="0" fontId="45" fillId="0" borderId="16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46" fillId="0" borderId="60" xfId="0" applyFont="1" applyBorder="1" applyAlignment="1">
      <alignment horizontal="left"/>
    </xf>
    <xf numFmtId="0" fontId="66" fillId="0" borderId="0" xfId="0" applyFont="1" applyAlignment="1">
      <alignment horizontal="left" wrapText="1"/>
    </xf>
    <xf numFmtId="0" fontId="45" fillId="0" borderId="54" xfId="0" applyFont="1" applyBorder="1" applyAlignment="1">
      <alignment horizontal="center"/>
    </xf>
    <xf numFmtId="0" fontId="45" fillId="6" borderId="56" xfId="0" applyFont="1" applyFill="1" applyBorder="1" applyAlignment="1">
      <alignment horizontal="center"/>
    </xf>
    <xf numFmtId="0" fontId="34" fillId="0" borderId="61" xfId="0" applyFont="1" applyBorder="1" applyAlignment="1">
      <alignment horizontal="center"/>
    </xf>
    <xf numFmtId="0" fontId="34" fillId="0" borderId="55" xfId="0" applyFont="1" applyBorder="1" applyAlignment="1">
      <alignment horizontal="left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46" fillId="7" borderId="18" xfId="0" applyNumberFormat="1" applyFont="1" applyFill="1" applyBorder="1" applyAlignment="1">
      <alignment horizontal="left"/>
    </xf>
    <xf numFmtId="0" fontId="45" fillId="7" borderId="54" xfId="0" applyFont="1" applyFill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6" fillId="0" borderId="0" xfId="0" applyFont="1" applyAlignment="1">
      <alignment horizontal="left"/>
    </xf>
    <xf numFmtId="0" fontId="45" fillId="7" borderId="60" xfId="0" applyFont="1" applyFill="1" applyBorder="1" applyAlignment="1">
      <alignment horizontal="left"/>
    </xf>
    <xf numFmtId="0" fontId="45" fillId="7" borderId="2" xfId="0" applyFont="1" applyFill="1" applyBorder="1" applyAlignment="1">
      <alignment horizontal="center"/>
    </xf>
    <xf numFmtId="0" fontId="45" fillId="7" borderId="2" xfId="0" applyFont="1" applyFill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0" fontId="62" fillId="0" borderId="58" xfId="0" applyFont="1" applyBorder="1" applyAlignment="1">
      <alignment horizontal="left"/>
    </xf>
    <xf numFmtId="165" fontId="49" fillId="6" borderId="40" xfId="22" applyNumberFormat="1" applyFont="1" applyFill="1" applyBorder="1" applyAlignment="1">
      <alignment horizontal="center" wrapText="1"/>
    </xf>
    <xf numFmtId="0" fontId="47" fillId="0" borderId="70" xfId="0" applyFont="1" applyBorder="1" applyAlignment="1">
      <alignment horizontal="left"/>
    </xf>
    <xf numFmtId="2" fontId="46" fillId="0" borderId="31" xfId="0" applyNumberFormat="1" applyFont="1" applyBorder="1" applyAlignment="1">
      <alignment horizontal="left"/>
    </xf>
    <xf numFmtId="0" fontId="64" fillId="6" borderId="58" xfId="0" applyFont="1" applyFill="1" applyBorder="1" applyAlignment="1" applyProtection="1">
      <alignment horizontal="center"/>
      <protection locked="0"/>
    </xf>
    <xf numFmtId="0" fontId="64" fillId="6" borderId="2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right" wrapText="1"/>
    </xf>
    <xf numFmtId="0" fontId="54" fillId="0" borderId="0" xfId="0" applyFont="1" applyAlignment="1">
      <alignment horizontal="center"/>
    </xf>
    <xf numFmtId="0" fontId="55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57" fillId="0" borderId="0" xfId="0" applyFont="1" applyAlignment="1">
      <alignment horizontal="right" wrapText="1"/>
    </xf>
    <xf numFmtId="0" fontId="57" fillId="0" borderId="0" xfId="0" quotePrefix="1" applyFont="1" applyAlignment="1">
      <alignment horizontal="left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76200</xdr:rowOff>
    </xdr:from>
    <xdr:to>
      <xdr:col>6</xdr:col>
      <xdr:colOff>111762</xdr:colOff>
      <xdr:row>4</xdr:row>
      <xdr:rowOff>133800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1200150</xdr:colOff>
      <xdr:row>0</xdr:row>
      <xdr:rowOff>0</xdr:rowOff>
    </xdr:from>
    <xdr:to>
      <xdr:col>13</xdr:col>
      <xdr:colOff>702945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390740</xdr:colOff>
      <xdr:row>3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14</xdr:col>
      <xdr:colOff>388166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416557</xdr:colOff>
      <xdr:row>3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6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14</xdr:col>
      <xdr:colOff>297221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117662</xdr:colOff>
      <xdr:row>0</xdr:row>
      <xdr:rowOff>0</xdr:rowOff>
    </xdr:from>
    <xdr:to>
      <xdr:col>14</xdr:col>
      <xdr:colOff>270801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468856</xdr:colOff>
      <xdr:row>3</xdr:row>
      <xdr:rowOff>425192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99392</xdr:colOff>
      <xdr:row>0</xdr:row>
      <xdr:rowOff>0</xdr:rowOff>
    </xdr:from>
    <xdr:to>
      <xdr:col>3</xdr:col>
      <xdr:colOff>334240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972000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12</xdr:col>
      <xdr:colOff>426313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1077058</xdr:colOff>
      <xdr:row>0</xdr:row>
      <xdr:rowOff>0</xdr:rowOff>
    </xdr:from>
    <xdr:to>
      <xdr:col>11</xdr:col>
      <xdr:colOff>2517058</xdr:colOff>
      <xdr:row>3</xdr:row>
      <xdr:rowOff>249421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231" y="0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381214</xdr:colOff>
      <xdr:row>4</xdr:row>
      <xdr:rowOff>287739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1962979</xdr:colOff>
      <xdr:row>0</xdr:row>
      <xdr:rowOff>8283</xdr:rowOff>
    </xdr:from>
    <xdr:to>
      <xdr:col>12</xdr:col>
      <xdr:colOff>802239</xdr:colOff>
      <xdr:row>3</xdr:row>
      <xdr:rowOff>252222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8283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13</xdr:col>
      <xdr:colOff>241075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477825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ROSS%202025%20-%20LIST%20OF%20BI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Clubs"/>
      <sheetName val="CROSS COUNTRY LEG 1 GIRLS"/>
      <sheetName val="CROSS COUNTRY LEG 1 BOYS"/>
      <sheetName val="MASTER LIST"/>
      <sheetName val="EVENT"/>
      <sheetName val="CLUB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4340</v>
          </cell>
          <cell r="B2243" t="str">
            <v>GEORGES</v>
          </cell>
          <cell r="C2243" t="str">
            <v>Denzel</v>
          </cell>
          <cell r="D2243" t="str">
            <v>M</v>
          </cell>
          <cell r="E2243">
            <v>40839</v>
          </cell>
          <cell r="F2243" t="str">
            <v>Residence Bassin, Q.Bornes</v>
          </cell>
          <cell r="G2243">
            <v>59801176</v>
          </cell>
          <cell r="H2243">
            <v>0</v>
          </cell>
          <cell r="I2243" t="str">
            <v>cayamajeanfab@gmail.com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4341</v>
          </cell>
          <cell r="B2244" t="str">
            <v>ANTOINE</v>
          </cell>
          <cell r="C2244" t="str">
            <v>Mathieu Cedric</v>
          </cell>
          <cell r="D2244" t="str">
            <v>M</v>
          </cell>
          <cell r="E2244">
            <v>40668</v>
          </cell>
          <cell r="F2244" t="str">
            <v>C13 Police Quarters Coromandel</v>
          </cell>
          <cell r="G2244">
            <v>58082627</v>
          </cell>
          <cell r="H2244">
            <v>0</v>
          </cell>
          <cell r="I2244">
            <v>0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4342</v>
          </cell>
          <cell r="B2245" t="str">
            <v>LINTELLIGENT</v>
          </cell>
          <cell r="C2245" t="str">
            <v>Kyle</v>
          </cell>
          <cell r="D2245" t="str">
            <v>M</v>
          </cell>
          <cell r="E2245">
            <v>40366</v>
          </cell>
          <cell r="F2245" t="str">
            <v>C13 Police Quarters Coromandel</v>
          </cell>
          <cell r="G2245">
            <v>57775662</v>
          </cell>
          <cell r="H2245">
            <v>0</v>
          </cell>
          <cell r="I2245" t="str">
            <v>antoinejackson8430@gmail.com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4343</v>
          </cell>
          <cell r="B2246" t="str">
            <v>MARCO</v>
          </cell>
          <cell r="C2246" t="str">
            <v>Lucca Cael Mathieu</v>
          </cell>
          <cell r="D2246" t="str">
            <v>M</v>
          </cell>
          <cell r="E2246">
            <v>40289</v>
          </cell>
          <cell r="F2246" t="str">
            <v>48 Morcellement St Daniel Roches Brunes</v>
          </cell>
          <cell r="G2246">
            <v>58157300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4344</v>
          </cell>
          <cell r="B2247" t="str">
            <v xml:space="preserve">TANNER </v>
          </cell>
          <cell r="C2247" t="str">
            <v xml:space="preserve">Mikael </v>
          </cell>
          <cell r="D2247" t="str">
            <v>M</v>
          </cell>
          <cell r="E2247">
            <v>40283</v>
          </cell>
          <cell r="F2247" t="str">
            <v xml:space="preserve">Rose-Hill </v>
          </cell>
          <cell r="G2247">
            <v>58290873</v>
          </cell>
          <cell r="H2247">
            <v>0</v>
          </cell>
          <cell r="I2247">
            <v>0</v>
          </cell>
          <cell r="J2247" t="str">
            <v>Q-BORNES HURRICANE AC</v>
          </cell>
          <cell r="K2247" t="str">
            <v>QB</v>
          </cell>
          <cell r="L2247" t="str">
            <v>ATH</v>
          </cell>
          <cell r="M2247" t="str">
            <v>U16</v>
          </cell>
          <cell r="N2247">
            <v>150</v>
          </cell>
        </row>
        <row r="2248">
          <cell r="A2248">
            <v>4345</v>
          </cell>
          <cell r="B2248" t="str">
            <v>L'AMOUREUX</v>
          </cell>
          <cell r="C2248" t="str">
            <v>Noëmi</v>
          </cell>
          <cell r="D2248" t="str">
            <v>F</v>
          </cell>
          <cell r="E2248">
            <v>41891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U12</v>
          </cell>
          <cell r="N2248">
            <v>100</v>
          </cell>
        </row>
        <row r="2249">
          <cell r="A2249">
            <v>4346</v>
          </cell>
          <cell r="B2249" t="str">
            <v>NUCKCHADY</v>
          </cell>
          <cell r="C2249" t="str">
            <v>Annabella</v>
          </cell>
          <cell r="D2249" t="str">
            <v>F</v>
          </cell>
          <cell r="E2249">
            <v>40680</v>
          </cell>
          <cell r="F2249" t="str">
            <v>Solitude Sugar Estate, Triolet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U16</v>
          </cell>
          <cell r="N2249">
            <v>150</v>
          </cell>
        </row>
        <row r="2250">
          <cell r="A2250">
            <v>4347</v>
          </cell>
          <cell r="B2250" t="str">
            <v>VACOA</v>
          </cell>
          <cell r="C2250" t="str">
            <v>Laurelyn</v>
          </cell>
          <cell r="D2250" t="str">
            <v>F</v>
          </cell>
          <cell r="E2250">
            <v>39844</v>
          </cell>
          <cell r="F2250" t="str">
            <v xml:space="preserve">Hospital Road, Solitude ,Triolet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4348</v>
          </cell>
          <cell r="B2251" t="str">
            <v>TURENNE</v>
          </cell>
          <cell r="C2251" t="str">
            <v>Rikel</v>
          </cell>
          <cell r="D2251" t="str">
            <v>M</v>
          </cell>
          <cell r="E2251">
            <v>39844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U18</v>
          </cell>
          <cell r="N2251">
            <v>200</v>
          </cell>
        </row>
        <row r="2252">
          <cell r="A2252">
            <v>4349</v>
          </cell>
          <cell r="B2252" t="str">
            <v>TURENNE</v>
          </cell>
          <cell r="C2252" t="str">
            <v>Jahmelia</v>
          </cell>
          <cell r="D2252" t="str">
            <v>F</v>
          </cell>
          <cell r="E2252">
            <v>40899</v>
          </cell>
          <cell r="F2252" t="str">
            <v xml:space="preserve">Roland Lane, Solitude, Triolet 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4350</v>
          </cell>
          <cell r="B2253" t="str">
            <v>HUSSON</v>
          </cell>
          <cell r="C2253" t="str">
            <v>Noah</v>
          </cell>
          <cell r="D2253" t="str">
            <v>M</v>
          </cell>
          <cell r="E2253">
            <v>40619</v>
          </cell>
          <cell r="F2253" t="str">
            <v>7eme Mille,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4351</v>
          </cell>
          <cell r="B2254" t="str">
            <v>RABOUDE</v>
          </cell>
          <cell r="C2254" t="str">
            <v>Alicia</v>
          </cell>
          <cell r="D2254" t="str">
            <v>F</v>
          </cell>
          <cell r="E2254">
            <v>40713</v>
          </cell>
          <cell r="F2254" t="str">
            <v>NHDC, Solitude,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4352</v>
          </cell>
          <cell r="B2255" t="str">
            <v>MANAN</v>
          </cell>
          <cell r="C2255" t="str">
            <v>Nathalia</v>
          </cell>
          <cell r="D2255" t="str">
            <v>F</v>
          </cell>
          <cell r="E2255">
            <v>40274</v>
          </cell>
          <cell r="F2255" t="str">
            <v>7eme Mille, Triolet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U16</v>
          </cell>
          <cell r="N2255">
            <v>150</v>
          </cell>
        </row>
        <row r="2256">
          <cell r="A2256">
            <v>4353</v>
          </cell>
          <cell r="B2256" t="str">
            <v>FRANÇOIS</v>
          </cell>
          <cell r="C2256" t="str">
            <v>Dyreon</v>
          </cell>
          <cell r="D2256" t="str">
            <v>M</v>
          </cell>
          <cell r="E2256">
            <v>38370</v>
          </cell>
          <cell r="F2256" t="str">
            <v xml:space="preserve">Minerve Lane, Solitude 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SENIOR</v>
          </cell>
          <cell r="N2256">
            <v>400</v>
          </cell>
        </row>
        <row r="2257">
          <cell r="A2257">
            <v>4354</v>
          </cell>
          <cell r="B2257" t="str">
            <v>COLOMES</v>
          </cell>
          <cell r="C2257" t="str">
            <v>Dylan</v>
          </cell>
          <cell r="D2257" t="str">
            <v>M</v>
          </cell>
          <cell r="E2257">
            <v>40838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U16</v>
          </cell>
          <cell r="N2257">
            <v>150</v>
          </cell>
        </row>
        <row r="2258">
          <cell r="A2258">
            <v>4355</v>
          </cell>
          <cell r="B2258" t="str">
            <v>FRANÇOIS</v>
          </cell>
          <cell r="C2258" t="str">
            <v>Adrien</v>
          </cell>
          <cell r="D2258" t="str">
            <v>M</v>
          </cell>
          <cell r="E2258">
            <v>37379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SENIOR</v>
          </cell>
          <cell r="N2258">
            <v>400</v>
          </cell>
        </row>
        <row r="2259">
          <cell r="A2259">
            <v>4356</v>
          </cell>
          <cell r="B2259" t="str">
            <v>MURDAY FRANÇOIS</v>
          </cell>
          <cell r="C2259" t="str">
            <v>Pascaline</v>
          </cell>
          <cell r="D2259" t="str">
            <v>F</v>
          </cell>
          <cell r="E2259">
            <v>29496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4357</v>
          </cell>
          <cell r="B2260" t="str">
            <v xml:space="preserve">FRANÇOIS </v>
          </cell>
          <cell r="C2260" t="str">
            <v>Claude</v>
          </cell>
          <cell r="D2260" t="str">
            <v>M</v>
          </cell>
          <cell r="E2260">
            <v>25722</v>
          </cell>
          <cell r="F2260" t="str">
            <v>Lot 8, Marier Lane, Solitude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MASTERS</v>
          </cell>
          <cell r="N2260">
            <v>600</v>
          </cell>
        </row>
        <row r="2261">
          <cell r="A2261">
            <v>4358</v>
          </cell>
          <cell r="B2261" t="str">
            <v>SEEPAUL</v>
          </cell>
          <cell r="C2261" t="str">
            <v>Moditya</v>
          </cell>
          <cell r="D2261" t="str">
            <v>M</v>
          </cell>
          <cell r="E2261">
            <v>41139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U14</v>
          </cell>
          <cell r="N2261">
            <v>150</v>
          </cell>
        </row>
        <row r="2262">
          <cell r="A2262">
            <v>4359</v>
          </cell>
          <cell r="B2262" t="str">
            <v>SEEPAUL</v>
          </cell>
          <cell r="C2262" t="str">
            <v>Ishnay</v>
          </cell>
          <cell r="D2262" t="str">
            <v>M</v>
          </cell>
          <cell r="E2262">
            <v>40667</v>
          </cell>
          <cell r="F2262" t="str">
            <v>Baldeo Chummun Road, Solitude,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U16</v>
          </cell>
          <cell r="N2262">
            <v>150</v>
          </cell>
        </row>
        <row r="2263">
          <cell r="A2263">
            <v>4360</v>
          </cell>
          <cell r="B2263" t="str">
            <v>BEGUE</v>
          </cell>
          <cell r="C2263" t="str">
            <v>Anne-Charlotte</v>
          </cell>
          <cell r="D2263" t="str">
            <v>F</v>
          </cell>
          <cell r="E2263">
            <v>39942</v>
          </cell>
          <cell r="F2263" t="str">
            <v>Royal Road, 8eme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U18</v>
          </cell>
          <cell r="N2263">
            <v>200</v>
          </cell>
        </row>
        <row r="2264">
          <cell r="A2264">
            <v>4361</v>
          </cell>
          <cell r="B2264" t="str">
            <v>CHARLOT</v>
          </cell>
          <cell r="C2264" t="str">
            <v xml:space="preserve">Oliver </v>
          </cell>
          <cell r="D2264" t="str">
            <v>M</v>
          </cell>
          <cell r="E2264">
            <v>40424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U16</v>
          </cell>
          <cell r="N2264">
            <v>150</v>
          </cell>
        </row>
        <row r="2265">
          <cell r="A2265">
            <v>4362</v>
          </cell>
          <cell r="B2265" t="str">
            <v>CHARLOT</v>
          </cell>
          <cell r="C2265" t="str">
            <v>Meyli</v>
          </cell>
          <cell r="D2265" t="str">
            <v>F</v>
          </cell>
          <cell r="E2265">
            <v>42067</v>
          </cell>
          <cell r="F2265" t="str">
            <v>7eme Mille, Triolet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U12</v>
          </cell>
          <cell r="N2265">
            <v>100</v>
          </cell>
        </row>
        <row r="2266">
          <cell r="A2266">
            <v>4363</v>
          </cell>
          <cell r="B2266" t="str">
            <v>BUTTIER</v>
          </cell>
          <cell r="C2266" t="str">
            <v>Tobias</v>
          </cell>
          <cell r="D2266" t="str">
            <v>M</v>
          </cell>
          <cell r="E2266">
            <v>43676</v>
          </cell>
          <cell r="F2266" t="str">
            <v xml:space="preserve">Roland Lane, Solitude, Triolet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U10</v>
          </cell>
          <cell r="N2266">
            <v>100</v>
          </cell>
        </row>
        <row r="2267">
          <cell r="A2267">
            <v>4364</v>
          </cell>
          <cell r="B2267" t="str">
            <v>COLOMES</v>
          </cell>
          <cell r="C2267" t="str">
            <v>Danille</v>
          </cell>
          <cell r="D2267" t="str">
            <v>F</v>
          </cell>
          <cell r="E2267">
            <v>27581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4365</v>
          </cell>
          <cell r="B2268" t="str">
            <v xml:space="preserve">FRANÇOIS </v>
          </cell>
          <cell r="C2268" t="str">
            <v>Christian</v>
          </cell>
          <cell r="D2268" t="str">
            <v>M</v>
          </cell>
          <cell r="E2268">
            <v>25222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4366</v>
          </cell>
          <cell r="B2269" t="str">
            <v>BUCKTOWAR</v>
          </cell>
          <cell r="C2269" t="str">
            <v xml:space="preserve">Marie Michelle </v>
          </cell>
          <cell r="D2269" t="str">
            <v>F</v>
          </cell>
          <cell r="E2269">
            <v>26210</v>
          </cell>
          <cell r="F2269" t="str">
            <v xml:space="preserve">Camps Artisans, Solitude </v>
          </cell>
          <cell r="G2269">
            <v>57133815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MASTERS</v>
          </cell>
          <cell r="N2269">
            <v>600</v>
          </cell>
        </row>
        <row r="2270">
          <cell r="A2270">
            <v>4367</v>
          </cell>
          <cell r="B2270" t="str">
            <v>KRITZINGER</v>
          </cell>
          <cell r="C2270" t="str">
            <v>Andreas</v>
          </cell>
          <cell r="D2270" t="str">
            <v>M</v>
          </cell>
          <cell r="E2270">
            <v>43566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U10</v>
          </cell>
          <cell r="N2270">
            <v>100</v>
          </cell>
        </row>
        <row r="2271">
          <cell r="A2271">
            <v>4368</v>
          </cell>
          <cell r="B2271" t="str">
            <v>KRITZINGER</v>
          </cell>
          <cell r="C2271" t="str">
            <v>Elizabeth</v>
          </cell>
          <cell r="D2271" t="str">
            <v>F</v>
          </cell>
          <cell r="E2271">
            <v>41691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U12</v>
          </cell>
          <cell r="N2271">
            <v>100</v>
          </cell>
        </row>
        <row r="2272">
          <cell r="A2272">
            <v>4369</v>
          </cell>
          <cell r="B2272" t="str">
            <v>KRITZINGER</v>
          </cell>
          <cell r="C2272" t="str">
            <v>Una</v>
          </cell>
          <cell r="D2272" t="str">
            <v>F</v>
          </cell>
          <cell r="E2272">
            <v>41177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U14</v>
          </cell>
          <cell r="N2272">
            <v>150</v>
          </cell>
        </row>
        <row r="2273">
          <cell r="A2273">
            <v>4370</v>
          </cell>
          <cell r="B2273" t="str">
            <v>KRITZINGER</v>
          </cell>
          <cell r="C2273" t="str">
            <v>Yvonne</v>
          </cell>
          <cell r="D2273" t="str">
            <v>F</v>
          </cell>
          <cell r="E2273">
            <v>30823</v>
          </cell>
          <cell r="F2273" t="str">
            <v>Azuri, Roches Noires</v>
          </cell>
          <cell r="G2273">
            <v>54570211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MASTERS</v>
          </cell>
          <cell r="N2273">
            <v>600</v>
          </cell>
        </row>
        <row r="2274">
          <cell r="A2274">
            <v>4371</v>
          </cell>
          <cell r="B2274" t="str">
            <v>BURMEISTER</v>
          </cell>
          <cell r="C2274" t="str">
            <v>Rachel</v>
          </cell>
          <cell r="D2274" t="str">
            <v>F</v>
          </cell>
          <cell r="E2274">
            <v>42464</v>
          </cell>
          <cell r="F2274" t="str">
            <v>17, Riverside Ave, Balaclava</v>
          </cell>
          <cell r="G2274">
            <v>54805302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U10</v>
          </cell>
          <cell r="N2274">
            <v>100</v>
          </cell>
        </row>
        <row r="2275">
          <cell r="A2275">
            <v>4372</v>
          </cell>
          <cell r="B2275" t="str">
            <v>DE MARASSÉ ESNOUF</v>
          </cell>
          <cell r="C2275" t="str">
            <v>Timothe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4373</v>
          </cell>
          <cell r="B2276" t="str">
            <v>DE MARASSÉ ESNOUF</v>
          </cell>
          <cell r="C2276" t="str">
            <v>Tiago</v>
          </cell>
          <cell r="D2276" t="str">
            <v>M</v>
          </cell>
          <cell r="E2276">
            <v>42195</v>
          </cell>
          <cell r="F2276" t="str">
            <v>Dis Lane, Grand-Gaube</v>
          </cell>
          <cell r="G2276">
            <v>57172427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U12</v>
          </cell>
          <cell r="N2276">
            <v>100</v>
          </cell>
        </row>
        <row r="2277">
          <cell r="A2277">
            <v>4374</v>
          </cell>
          <cell r="B2277" t="str">
            <v>PRETORIUS</v>
          </cell>
          <cell r="C2277" t="str">
            <v>Emily</v>
          </cell>
          <cell r="D2277" t="str">
            <v>F</v>
          </cell>
          <cell r="E2277">
            <v>41197</v>
          </cell>
          <cell r="F2277" t="str">
            <v>Perle Blanche, Coastal Road, Poste Lafayette</v>
          </cell>
          <cell r="G2277">
            <v>54856161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U14</v>
          </cell>
          <cell r="N2277">
            <v>150</v>
          </cell>
        </row>
        <row r="2278">
          <cell r="A2278">
            <v>4375</v>
          </cell>
          <cell r="B2278" t="str">
            <v>MARS</v>
          </cell>
          <cell r="C2278" t="str">
            <v>Jean Noah</v>
          </cell>
          <cell r="D2278" t="str">
            <v>M</v>
          </cell>
          <cell r="E2278">
            <v>40213</v>
          </cell>
          <cell r="F2278" t="str">
            <v>Sin Fat Road, Grand-Gaube</v>
          </cell>
          <cell r="G2278">
            <v>59067396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U16</v>
          </cell>
          <cell r="N2278">
            <v>150</v>
          </cell>
        </row>
        <row r="2279">
          <cell r="A2279">
            <v>4376</v>
          </cell>
          <cell r="B2279" t="str">
            <v>NELSON</v>
          </cell>
          <cell r="C2279" t="str">
            <v>Valentine</v>
          </cell>
          <cell r="D2279" t="str">
            <v>F</v>
          </cell>
          <cell r="E2279">
            <v>39856</v>
          </cell>
          <cell r="F2279" t="str">
            <v>Sin Fat Road, Grand-Gaube</v>
          </cell>
          <cell r="G2279">
            <v>58806119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U18</v>
          </cell>
          <cell r="N2279">
            <v>200</v>
          </cell>
        </row>
        <row r="2280">
          <cell r="A2280">
            <v>4377</v>
          </cell>
          <cell r="B2280" t="str">
            <v>MOSSINO</v>
          </cell>
          <cell r="C2280" t="str">
            <v>Lucas Wayne</v>
          </cell>
          <cell r="D2280" t="str">
            <v>M</v>
          </cell>
          <cell r="E2280">
            <v>40324</v>
          </cell>
          <cell r="F2280" t="str">
            <v>Père Glorieux St, Grand-Gaube</v>
          </cell>
          <cell r="G2280">
            <v>55361673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U16</v>
          </cell>
          <cell r="N2280">
            <v>150</v>
          </cell>
        </row>
        <row r="2281">
          <cell r="A2281">
            <v>4378</v>
          </cell>
          <cell r="B2281" t="str">
            <v>SIRAZ</v>
          </cell>
          <cell r="C2281" t="str">
            <v>Marie Sollena</v>
          </cell>
          <cell r="D2281" t="str">
            <v>F</v>
          </cell>
          <cell r="E2281">
            <v>39795</v>
          </cell>
          <cell r="F2281" t="str">
            <v>St Joseph, Grand-Gaube</v>
          </cell>
          <cell r="G2281">
            <v>59359117</v>
          </cell>
          <cell r="H2281">
            <v>0</v>
          </cell>
          <cell r="I2281">
            <v>0</v>
          </cell>
          <cell r="J2281" t="str">
            <v>POUDRE D'OR AC</v>
          </cell>
          <cell r="K2281" t="str">
            <v>REMP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4379</v>
          </cell>
          <cell r="B2282" t="str">
            <v>DUVAL</v>
          </cell>
          <cell r="C2282" t="str">
            <v>Nathanaelle</v>
          </cell>
          <cell r="D2282" t="str">
            <v>F</v>
          </cell>
          <cell r="E2282">
            <v>39541</v>
          </cell>
          <cell r="F2282" t="str">
            <v>Ave C. Malherbes, Curepipe</v>
          </cell>
          <cell r="G2282" t="str">
            <v>5732 6932</v>
          </cell>
          <cell r="H2282">
            <v>0</v>
          </cell>
          <cell r="I2282" t="str">
            <v>plracers7@gmail.com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4380</v>
          </cell>
          <cell r="B2283" t="str">
            <v>BEEHARRY</v>
          </cell>
          <cell r="C2283" t="str">
            <v>Kelina</v>
          </cell>
          <cell r="D2283" t="str">
            <v>F</v>
          </cell>
          <cell r="E2283">
            <v>39589</v>
          </cell>
          <cell r="F2283" t="str">
            <v>Quatre Bornes, Victoria</v>
          </cell>
          <cell r="G2283">
            <v>57753477</v>
          </cell>
          <cell r="H2283">
            <v>0</v>
          </cell>
          <cell r="I2283" t="str">
            <v>kelinabeeharry1@gmail .com</v>
          </cell>
          <cell r="J2283" t="str">
            <v>P-LOUIS RACERS AC</v>
          </cell>
          <cell r="K2283" t="str">
            <v>PL</v>
          </cell>
          <cell r="L2283" t="str">
            <v>ATH</v>
          </cell>
          <cell r="M2283" t="str">
            <v>U18</v>
          </cell>
          <cell r="N2283">
            <v>200</v>
          </cell>
        </row>
        <row r="2284">
          <cell r="A2284">
            <v>4381</v>
          </cell>
          <cell r="B2284" t="str">
            <v>GASPARD</v>
          </cell>
          <cell r="C2284" t="str">
            <v>Hilary   Brielle</v>
          </cell>
          <cell r="D2284" t="str">
            <v>F</v>
          </cell>
          <cell r="E2284" t="str">
            <v>17/09/2014</v>
          </cell>
          <cell r="F2284" t="str">
            <v>No 4 Telfair Moka</v>
          </cell>
          <cell r="G2284">
            <v>58543412</v>
          </cell>
          <cell r="H2284">
            <v>0</v>
          </cell>
          <cell r="I2284" t="str">
            <v>rockdanielgaspard@gmail.com</v>
          </cell>
          <cell r="J2284" t="str">
            <v>ANGELS REDUIT AC</v>
          </cell>
          <cell r="K2284" t="str">
            <v>MK</v>
          </cell>
          <cell r="L2284" t="str">
            <v>ATH</v>
          </cell>
          <cell r="M2284" t="str">
            <v>U12</v>
          </cell>
          <cell r="N2284">
            <v>100</v>
          </cell>
        </row>
        <row r="2285">
          <cell r="A2285">
            <v>4382</v>
          </cell>
          <cell r="B2285" t="str">
            <v>ARMOOGUM</v>
          </cell>
          <cell r="C2285" t="str">
            <v>Marie Noa Miley Harmony</v>
          </cell>
          <cell r="D2285" t="str">
            <v>F</v>
          </cell>
          <cell r="E2285">
            <v>40042</v>
          </cell>
          <cell r="F2285" t="str">
            <v>15 Route Reunion, Vacoas</v>
          </cell>
          <cell r="G2285">
            <v>55195928</v>
          </cell>
          <cell r="H2285">
            <v>0</v>
          </cell>
          <cell r="I2285" t="str">
            <v>noaarmoogum@icloud.com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U18</v>
          </cell>
          <cell r="N2285">
            <v>200</v>
          </cell>
        </row>
        <row r="2286">
          <cell r="A2286">
            <v>4383</v>
          </cell>
          <cell r="B2286" t="str">
            <v>VEERASAMY</v>
          </cell>
          <cell r="C2286" t="str">
            <v>Yowem Elkessen</v>
          </cell>
          <cell r="D2286" t="str">
            <v>M</v>
          </cell>
          <cell r="E2286">
            <v>40219</v>
          </cell>
          <cell r="F2286" t="str">
            <v>A26 Cité EDC Henrietta Vacoas</v>
          </cell>
          <cell r="G2286">
            <v>57247156</v>
          </cell>
          <cell r="H2286">
            <v>0</v>
          </cell>
          <cell r="I2286" t="str">
            <v>yowenrushil2010@gmail.com</v>
          </cell>
          <cell r="J2286" t="str">
            <v>Q-BORNES PAVILLON AC</v>
          </cell>
          <cell r="K2286" t="str">
            <v>QB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4384</v>
          </cell>
          <cell r="B2287" t="str">
            <v>KARIA</v>
          </cell>
          <cell r="C2287" t="str">
            <v>Kulvir</v>
          </cell>
          <cell r="D2287" t="str">
            <v>M</v>
          </cell>
          <cell r="E2287">
            <v>40397</v>
          </cell>
          <cell r="F2287" t="str">
            <v>Rue mamzelle Ste Croix</v>
          </cell>
          <cell r="G2287">
            <v>0</v>
          </cell>
          <cell r="H2287" t="str">
            <v>K070810009710F</v>
          </cell>
          <cell r="I2287" t="str">
            <v>plracers7@gmail.com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U16</v>
          </cell>
          <cell r="N2287">
            <v>150</v>
          </cell>
        </row>
        <row r="2288">
          <cell r="A2288">
            <v>4385</v>
          </cell>
          <cell r="B2288" t="str">
            <v>VANTARD</v>
          </cell>
          <cell r="C2288" t="str">
            <v>Marie Windy Sefora</v>
          </cell>
          <cell r="D2288" t="str">
            <v>F</v>
          </cell>
          <cell r="E2288">
            <v>35893</v>
          </cell>
          <cell r="F2288" t="str">
            <v>Camp de Masque</v>
          </cell>
          <cell r="G2288">
            <v>59218524</v>
          </cell>
          <cell r="H2288" t="str">
            <v>V080498160064F</v>
          </cell>
          <cell r="I2288" t="str">
            <v>vantardw@gmail.com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SENIOR</v>
          </cell>
          <cell r="N2288">
            <v>400</v>
          </cell>
        </row>
        <row r="2289">
          <cell r="A2289">
            <v>4386</v>
          </cell>
          <cell r="B2289" t="str">
            <v>MOOLKEA</v>
          </cell>
          <cell r="C2289" t="str">
            <v>Rida</v>
          </cell>
          <cell r="D2289" t="str">
            <v>F</v>
          </cell>
          <cell r="E2289">
            <v>39274</v>
          </cell>
          <cell r="F2289" t="str">
            <v>Camp de Masque</v>
          </cell>
          <cell r="G2289">
            <v>58221600</v>
          </cell>
          <cell r="H2289" t="str">
            <v>M1107070112047</v>
          </cell>
          <cell r="I2289" t="str">
            <v>Ridamoolkeea@gmail.com</v>
          </cell>
          <cell r="J2289" t="str">
            <v>P-LOUIS RACERS AC</v>
          </cell>
          <cell r="K2289" t="str">
            <v>PL</v>
          </cell>
          <cell r="L2289" t="str">
            <v>ATH</v>
          </cell>
          <cell r="M2289" t="str">
            <v>U20</v>
          </cell>
          <cell r="N2289">
            <v>300</v>
          </cell>
        </row>
        <row r="2290">
          <cell r="A2290">
            <v>4387</v>
          </cell>
          <cell r="B2290" t="str">
            <v>PRETORIUS</v>
          </cell>
          <cell r="C2290" t="str">
            <v>Charl</v>
          </cell>
          <cell r="D2290" t="str">
            <v>M</v>
          </cell>
          <cell r="E2290">
            <v>42180</v>
          </cell>
          <cell r="F2290" t="str">
            <v>Perle Blanche, Coastal Road, Poste Lafayette</v>
          </cell>
          <cell r="G2290">
            <v>54856161</v>
          </cell>
          <cell r="H2290">
            <v>0</v>
          </cell>
          <cell r="I2290">
            <v>0</v>
          </cell>
          <cell r="J2290" t="str">
            <v>POUDRE D'OR AC</v>
          </cell>
          <cell r="K2290" t="str">
            <v>REMP</v>
          </cell>
          <cell r="L2290" t="str">
            <v>ATH</v>
          </cell>
          <cell r="M2290" t="str">
            <v>U12</v>
          </cell>
          <cell r="N2290">
            <v>100</v>
          </cell>
        </row>
        <row r="2291">
          <cell r="A2291">
            <v>4388</v>
          </cell>
          <cell r="B2291" t="str">
            <v>BATOUR</v>
          </cell>
          <cell r="C2291" t="str">
            <v>Jean Eric Miguel</v>
          </cell>
          <cell r="D2291" t="str">
            <v>M</v>
          </cell>
          <cell r="E2291">
            <v>37432</v>
          </cell>
          <cell r="F2291" t="str">
            <v>Jeewoonaran Lane, Palma, Quatre Bornes</v>
          </cell>
          <cell r="G2291">
            <v>58073150</v>
          </cell>
          <cell r="H2291">
            <v>0</v>
          </cell>
          <cell r="I2291">
            <v>0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SENIOR</v>
          </cell>
          <cell r="N2291">
            <v>400</v>
          </cell>
        </row>
        <row r="2292">
          <cell r="A2292">
            <v>4389</v>
          </cell>
          <cell r="B2292" t="str">
            <v>NAWOSAH</v>
          </cell>
          <cell r="C2292" t="str">
            <v>Nirav</v>
          </cell>
          <cell r="D2292" t="str">
            <v>M</v>
          </cell>
          <cell r="E2292">
            <v>39640</v>
          </cell>
          <cell r="F2292" t="str">
            <v>Allée Brillianr, Floreal</v>
          </cell>
          <cell r="G2292">
            <v>59487685</v>
          </cell>
          <cell r="H2292">
            <v>0</v>
          </cell>
          <cell r="I2292" t="str">
            <v>nirav.nawosah@gmail.com</v>
          </cell>
          <cell r="J2292" t="str">
            <v>Q-BORNES PAVILLON AC</v>
          </cell>
          <cell r="K2292" t="str">
            <v>QB</v>
          </cell>
          <cell r="L2292" t="str">
            <v>ATH</v>
          </cell>
          <cell r="M2292" t="str">
            <v>U18</v>
          </cell>
          <cell r="N2292">
            <v>200</v>
          </cell>
        </row>
        <row r="2293">
          <cell r="A2293">
            <v>4390</v>
          </cell>
          <cell r="B2293" t="str">
            <v>CHAN SEEM</v>
          </cell>
          <cell r="C2293" t="str">
            <v>Patrice Shian Liat</v>
          </cell>
          <cell r="D2293" t="str">
            <v>M</v>
          </cell>
          <cell r="E2293">
            <v>29741</v>
          </cell>
          <cell r="F2293" t="str">
            <v>MT DU SABLE</v>
          </cell>
          <cell r="G2293">
            <v>57223777</v>
          </cell>
          <cell r="H2293" t="str">
            <v>C040681810636D</v>
          </cell>
          <cell r="I2293">
            <v>0</v>
          </cell>
          <cell r="J2293" t="str">
            <v>RONALD JOLICOEUR GRANDE MONTAGNE AC</v>
          </cell>
          <cell r="K2293" t="str">
            <v>ROD</v>
          </cell>
          <cell r="L2293" t="str">
            <v>ATH</v>
          </cell>
          <cell r="M2293" t="str">
            <v>MASTERS</v>
          </cell>
          <cell r="N2293">
            <v>600</v>
          </cell>
        </row>
        <row r="2294">
          <cell r="A2294">
            <v>4391</v>
          </cell>
          <cell r="B2294" t="str">
            <v>FLORENT</v>
          </cell>
          <cell r="C2294" t="str">
            <v>Maëva</v>
          </cell>
          <cell r="D2294" t="str">
            <v>F</v>
          </cell>
          <cell r="E2294">
            <v>39825</v>
          </cell>
          <cell r="F2294" t="str">
            <v>Berthaud lane La Marie Vacoas</v>
          </cell>
          <cell r="G2294">
            <v>58116569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U18</v>
          </cell>
          <cell r="N2294">
            <v>200</v>
          </cell>
        </row>
        <row r="2295">
          <cell r="A2295">
            <v>4392</v>
          </cell>
          <cell r="B2295" t="str">
            <v xml:space="preserve">LAMOUREUX </v>
          </cell>
          <cell r="C2295" t="str">
            <v>Wade</v>
          </cell>
          <cell r="D2295" t="str">
            <v>M</v>
          </cell>
          <cell r="E2295">
            <v>41955</v>
          </cell>
          <cell r="F2295" t="str">
            <v xml:space="preserve">IRIS Barkly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U12</v>
          </cell>
          <cell r="N2295">
            <v>100</v>
          </cell>
        </row>
        <row r="2296">
          <cell r="A2296">
            <v>4393</v>
          </cell>
          <cell r="B2296" t="str">
            <v>POUDRET</v>
          </cell>
          <cell r="C2296" t="str">
            <v>Christiano</v>
          </cell>
          <cell r="D2296" t="str">
            <v>M</v>
          </cell>
          <cell r="E2296">
            <v>40398</v>
          </cell>
          <cell r="F2296" t="str">
            <v xml:space="preserve">Chebec Chebel B.Bassin </v>
          </cell>
          <cell r="G2296">
            <v>0</v>
          </cell>
          <cell r="H2296">
            <v>0</v>
          </cell>
          <cell r="I2296">
            <v>0</v>
          </cell>
          <cell r="J2296" t="str">
            <v>BEAU BASSIN AC</v>
          </cell>
          <cell r="K2296" t="str">
            <v>BBRH</v>
          </cell>
          <cell r="L2296" t="str">
            <v>ATH</v>
          </cell>
          <cell r="M2296" t="str">
            <v>U16</v>
          </cell>
          <cell r="N2296">
            <v>150</v>
          </cell>
        </row>
        <row r="2297">
          <cell r="A2297">
            <v>1815</v>
          </cell>
          <cell r="B2297" t="str">
            <v>GHUNASHAM</v>
          </cell>
          <cell r="C2297" t="str">
            <v>Khooshiram</v>
          </cell>
          <cell r="D2297" t="str">
            <v>M</v>
          </cell>
          <cell r="E2297">
            <v>33010</v>
          </cell>
          <cell r="F2297" t="str">
            <v>Poteeram Lane, Triolet</v>
          </cell>
          <cell r="G2297">
            <v>58680346</v>
          </cell>
          <cell r="H2297" t="str">
            <v>G170590040054B</v>
          </cell>
          <cell r="I2297">
            <v>0</v>
          </cell>
          <cell r="J2297" t="str">
            <v>POUDRE D'OR AC</v>
          </cell>
          <cell r="K2297" t="str">
            <v>REMP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93" t="s">
        <v>98</v>
      </c>
      <c r="F28" s="394"/>
      <c r="G28" s="395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83"/>
  <sheetViews>
    <sheetView tabSelected="1" topLeftCell="C1" zoomScale="62" zoomScaleNormal="62" workbookViewId="0">
      <selection activeCell="K45" sqref="K4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90" customWidth="1"/>
    <col min="5" max="5" width="19" style="90" hidden="1" customWidth="1"/>
    <col min="6" max="6" width="10.28515625" style="90" hidden="1" customWidth="1"/>
    <col min="7" max="7" width="27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32.28515625" style="91" customWidth="1"/>
    <col min="13" max="13" width="13.7109375" style="91" customWidth="1"/>
  </cols>
  <sheetData>
    <row r="2" spans="1:15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5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5" ht="36" x14ac:dyDescent="0.55000000000000004">
      <c r="B4" s="93"/>
      <c r="C4" s="396" t="s">
        <v>7104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4">
      <c r="B6" s="404" t="s">
        <v>7189</v>
      </c>
      <c r="C6" s="404"/>
      <c r="D6" s="404"/>
      <c r="E6" s="404"/>
      <c r="F6" s="404"/>
      <c r="G6" s="404"/>
      <c r="H6" s="404"/>
      <c r="I6" s="404"/>
      <c r="J6" s="404"/>
      <c r="K6" s="404"/>
      <c r="L6" s="406" t="s">
        <v>7188</v>
      </c>
      <c r="M6" s="406"/>
      <c r="N6" s="140"/>
      <c r="O6" s="140"/>
    </row>
    <row r="7" spans="1:15" ht="26.25" x14ac:dyDescent="0.4">
      <c r="B7" s="76"/>
      <c r="C7" s="401" t="s">
        <v>7209</v>
      </c>
      <c r="D7" s="401"/>
      <c r="E7" s="401"/>
      <c r="F7" s="401"/>
      <c r="G7" s="401"/>
      <c r="H7" s="401"/>
      <c r="I7" s="401"/>
      <c r="J7" s="401"/>
      <c r="K7" s="401"/>
      <c r="L7" s="401"/>
      <c r="M7" s="401"/>
    </row>
    <row r="8" spans="1:15" ht="27" thickBot="1" x14ac:dyDescent="0.45">
      <c r="B8" s="397"/>
      <c r="C8" s="397"/>
      <c r="D8" s="398"/>
      <c r="E8" s="398"/>
      <c r="F8" s="398"/>
      <c r="G8" s="398"/>
      <c r="H8" s="398"/>
      <c r="I8" s="78"/>
      <c r="J8" s="78"/>
      <c r="K8" s="78"/>
      <c r="L8" s="371" t="s">
        <v>7192</v>
      </c>
    </row>
    <row r="9" spans="1:15" ht="21.75" thickBot="1" x14ac:dyDescent="0.4">
      <c r="B9" s="79"/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365" t="s">
        <v>7099</v>
      </c>
    </row>
    <row r="10" spans="1:15" ht="39" customHeight="1" thickBot="1" x14ac:dyDescent="0.4">
      <c r="A10" s="113"/>
      <c r="B10" s="275"/>
      <c r="C10" s="174"/>
      <c r="D10" s="238">
        <v>1076</v>
      </c>
      <c r="E10" s="239" t="s">
        <v>253</v>
      </c>
      <c r="F10" s="239">
        <v>3322</v>
      </c>
      <c r="G10" s="188" t="str">
        <f>IF(F10="", "", VLOOKUP(F10, '[2]MASTER LIST'!$A:$N, 2, FALSE))</f>
        <v>D'AVRINCOURT</v>
      </c>
      <c r="H10" s="188" t="str">
        <f>IF(F10="", "", VLOOKUP(F10, '[2]MASTER LIST'!$A:$N, 3, FALSE))</f>
        <v>Marie Christelle</v>
      </c>
      <c r="I10" s="175">
        <f>IF(F10="", "", VLOOKUP(F10, '[2]MASTER LIST'!$A:$N, 5, FALSE))</f>
        <v>30201</v>
      </c>
      <c r="J10" s="176" t="str">
        <f>IF(F10="", "", VLOOKUP(F10, '[2]MASTER LIST'!$A:$N, 4, FALSE))</f>
        <v>F</v>
      </c>
      <c r="K10" s="176" t="str">
        <f>IF(F10="", "", VLOOKUP(F10, '[2]MASTER LIST'!$A:$N, 13, FALSE))</f>
        <v>MASTERS</v>
      </c>
      <c r="L10" s="188" t="s">
        <v>7145</v>
      </c>
      <c r="M10" s="244"/>
    </row>
    <row r="11" spans="1:15" ht="38.450000000000003" customHeight="1" thickBot="1" x14ac:dyDescent="0.4">
      <c r="A11" s="113"/>
      <c r="B11" s="275"/>
      <c r="C11" s="170"/>
      <c r="D11" s="227">
        <v>1077</v>
      </c>
      <c r="E11" s="228" t="s">
        <v>253</v>
      </c>
      <c r="F11" s="228">
        <v>1178</v>
      </c>
      <c r="G11" s="212" t="str">
        <f>IF(F11="", "", VLOOKUP(F11, '[2]MASTER LIST'!$A:$N, 2, FALSE))</f>
        <v>GAYRAUD</v>
      </c>
      <c r="H11" s="212" t="str">
        <f>IF(F11="", "", VLOOKUP(F11, '[2]MASTER LIST'!$A:$N, 3, FALSE))</f>
        <v>Aurélie</v>
      </c>
      <c r="I11" s="171">
        <f>IF(F11="", "", VLOOKUP(F11, '[2]MASTER LIST'!$A:$N, 5, FALSE))</f>
        <v>29521</v>
      </c>
      <c r="J11" s="172" t="str">
        <f>IF(F11="", "", VLOOKUP(F11, '[2]MASTER LIST'!$A:$N, 4, FALSE))</f>
        <v>F</v>
      </c>
      <c r="K11" s="172" t="str">
        <f>IF(F11="", "", VLOOKUP(F11, '[2]MASTER LIST'!$A:$N, 13, FALSE))</f>
        <v>MASTERS</v>
      </c>
      <c r="L11" s="212" t="s">
        <v>7145</v>
      </c>
      <c r="M11" s="173"/>
    </row>
    <row r="12" spans="1:15" s="87" customFormat="1" ht="38.450000000000003" customHeight="1" thickBot="1" x14ac:dyDescent="0.4">
      <c r="A12" s="113"/>
      <c r="B12" s="276"/>
      <c r="C12" s="142"/>
      <c r="D12" s="190">
        <v>1078</v>
      </c>
      <c r="E12" s="179" t="s">
        <v>253</v>
      </c>
      <c r="F12" s="168">
        <v>1329</v>
      </c>
      <c r="G12" s="143" t="str">
        <f>IF(F12="", "", VLOOKUP(F12, '[2]MASTER LIST'!$A:$N, 2, FALSE))</f>
        <v>LECLERC</v>
      </c>
      <c r="H12" s="143" t="str">
        <f>IF(F12="", "", VLOOKUP(F12, '[2]MASTER LIST'!$A:$N, 3, FALSE))</f>
        <v>Khurveenah</v>
      </c>
      <c r="I12" s="144">
        <f>IF(F12="", "", VLOOKUP(F12, '[2]MASTER LIST'!$A:$N, 5, FALSE))</f>
        <v>32028</v>
      </c>
      <c r="J12" s="145" t="str">
        <f>IF(F12="", "", VLOOKUP(F12, '[2]MASTER LIST'!$A:$N, 4, FALSE))</f>
        <v>F</v>
      </c>
      <c r="K12" s="145" t="str">
        <f>IF(F12="", "", VLOOKUP(F12, '[2]MASTER LIST'!$A:$N, 13, FALSE))</f>
        <v>MASTERS</v>
      </c>
      <c r="L12" s="143" t="s">
        <v>7145</v>
      </c>
      <c r="M12" s="173"/>
    </row>
    <row r="13" spans="1:15" s="87" customFormat="1" ht="38.450000000000003" customHeight="1" x14ac:dyDescent="0.35">
      <c r="A13" s="113"/>
      <c r="B13" s="197"/>
      <c r="C13" s="142"/>
      <c r="D13" s="190">
        <v>1097</v>
      </c>
      <c r="E13" s="179"/>
      <c r="F13" s="168"/>
      <c r="G13" s="143" t="s">
        <v>2524</v>
      </c>
      <c r="H13" s="143" t="s">
        <v>6873</v>
      </c>
      <c r="I13" s="144"/>
      <c r="J13" s="145" t="s">
        <v>201</v>
      </c>
      <c r="K13" s="145" t="s">
        <v>205</v>
      </c>
      <c r="L13" s="143" t="s">
        <v>7145</v>
      </c>
      <c r="M13" s="173"/>
    </row>
    <row r="14" spans="1:15" s="87" customFormat="1" ht="38.450000000000003" customHeight="1" x14ac:dyDescent="0.35">
      <c r="B14" s="160"/>
      <c r="C14" s="142"/>
      <c r="D14" s="190">
        <v>1098</v>
      </c>
      <c r="E14" s="179"/>
      <c r="F14" s="168"/>
      <c r="G14" s="143" t="s">
        <v>2743</v>
      </c>
      <c r="H14" s="143" t="s">
        <v>2685</v>
      </c>
      <c r="I14" s="144"/>
      <c r="J14" s="145" t="s">
        <v>201</v>
      </c>
      <c r="K14" s="145" t="s">
        <v>205</v>
      </c>
      <c r="L14" s="143" t="s">
        <v>7145</v>
      </c>
      <c r="M14" s="366"/>
    </row>
    <row r="15" spans="1:15" s="87" customFormat="1" ht="38.450000000000003" customHeight="1" x14ac:dyDescent="0.35">
      <c r="B15" s="160"/>
      <c r="C15" s="142"/>
      <c r="D15" s="190"/>
      <c r="E15" s="179"/>
      <c r="F15" s="168"/>
      <c r="G15" s="143"/>
      <c r="H15" s="143"/>
      <c r="I15" s="144"/>
      <c r="J15" s="145"/>
      <c r="K15" s="145"/>
      <c r="L15" s="143"/>
      <c r="M15" s="366"/>
    </row>
    <row r="16" spans="1:15" s="87" customFormat="1" ht="38.450000000000003" customHeight="1" x14ac:dyDescent="0.35">
      <c r="A16" s="113"/>
      <c r="B16" s="197"/>
      <c r="C16" s="142"/>
      <c r="D16" s="190">
        <v>1079</v>
      </c>
      <c r="E16" s="179" t="s">
        <v>253</v>
      </c>
      <c r="F16" s="168">
        <v>1109</v>
      </c>
      <c r="G16" s="143" t="str">
        <f>IF(F16="", "", VLOOKUP(F16, '[2]MASTER LIST'!$A:$N, 2, FALSE))</f>
        <v>HENIN</v>
      </c>
      <c r="H16" s="143" t="str">
        <f>IF(F16="", "", VLOOKUP(F16, '[2]MASTER LIST'!$A:$N, 3, FALSE))</f>
        <v>Alexandra</v>
      </c>
      <c r="I16" s="144">
        <f>IF(F16="", "", VLOOKUP(F16, '[2]MASTER LIST'!$A:$N, 5, FALSE))</f>
        <v>29958</v>
      </c>
      <c r="J16" s="145" t="str">
        <f>IF(F16="", "", VLOOKUP(F16, '[2]MASTER LIST'!$A:$N, 4, FALSE))</f>
        <v>F</v>
      </c>
      <c r="K16" s="145" t="str">
        <f>IF(F16="", "", VLOOKUP(F16, '[2]MASTER LIST'!$A:$N, 13, FALSE))</f>
        <v>MASTERS</v>
      </c>
      <c r="L16" s="143" t="str">
        <f>IF(F16="", "", VLOOKUP(F16, '[2]MASTER LIST'!$A:$N, 10, FALSE))</f>
        <v>CUREPIPE HARLEM AC</v>
      </c>
      <c r="M16" s="173"/>
    </row>
    <row r="17" spans="1:13" s="87" customFormat="1" ht="38.450000000000003" customHeight="1" x14ac:dyDescent="0.35">
      <c r="A17" s="113"/>
      <c r="B17" s="197"/>
      <c r="C17" s="142"/>
      <c r="D17" s="190"/>
      <c r="E17" s="179"/>
      <c r="F17" s="168"/>
      <c r="G17" s="143"/>
      <c r="H17" s="143"/>
      <c r="I17" s="144"/>
      <c r="J17" s="145"/>
      <c r="K17" s="145"/>
      <c r="L17" s="143"/>
      <c r="M17" s="173"/>
    </row>
    <row r="18" spans="1:13" s="87" customFormat="1" ht="38.450000000000003" customHeight="1" x14ac:dyDescent="0.35">
      <c r="A18" s="113"/>
      <c r="B18" s="197"/>
      <c r="C18" s="142"/>
      <c r="D18" s="190">
        <v>1080</v>
      </c>
      <c r="E18" s="179" t="s">
        <v>253</v>
      </c>
      <c r="F18" s="168">
        <v>1211</v>
      </c>
      <c r="G18" s="143" t="str">
        <f>IF(F18="", "", VLOOKUP(F18, '[2]MASTER LIST'!$A:$N, 2, FALSE))</f>
        <v>LAROSE</v>
      </c>
      <c r="H18" s="143" t="str">
        <f>IF(F18="", "", VLOOKUP(F18, '[2]MASTER LIST'!$A:$N, 3, FALSE))</f>
        <v xml:space="preserve">Shirley </v>
      </c>
      <c r="I18" s="144">
        <f>IF(F18="", "", VLOOKUP(F18, '[2]MASTER LIST'!$A:$N, 5, FALSE))</f>
        <v>28698</v>
      </c>
      <c r="J18" s="145" t="str">
        <f>IF(F18="", "", VLOOKUP(F18, '[2]MASTER LIST'!$A:$N, 4, FALSE))</f>
        <v>F</v>
      </c>
      <c r="K18" s="145" t="str">
        <f>IF(F18="", "", VLOOKUP(F18, '[2]MASTER LIST'!$A:$N, 13, FALSE))</f>
        <v>MASTERS</v>
      </c>
      <c r="L18" s="143" t="str">
        <f>IF(F18="", "", VLOOKUP(F18, '[2]MASTER LIST'!$A:$N, 10, FALSE))</f>
        <v>HENRIETTA AC</v>
      </c>
      <c r="M18" s="173"/>
    </row>
    <row r="19" spans="1:13" s="87" customFormat="1" ht="38.450000000000003" customHeight="1" x14ac:dyDescent="0.35">
      <c r="A19" s="113"/>
      <c r="B19" s="197"/>
      <c r="C19" s="142"/>
      <c r="D19" s="190">
        <v>1081</v>
      </c>
      <c r="E19" s="179" t="s">
        <v>253</v>
      </c>
      <c r="F19" s="168">
        <v>3370</v>
      </c>
      <c r="G19" s="143" t="str">
        <f>IF(F19="", "", VLOOKUP(F19, '[2]MASTER LIST'!$A:$N, 2, FALSE))</f>
        <v>VEERANAGOO</v>
      </c>
      <c r="H19" s="143" t="str">
        <f>IF(F19="", "", VLOOKUP(F19, '[2]MASTER LIST'!$A:$N, 3, FALSE))</f>
        <v>Jennifer</v>
      </c>
      <c r="I19" s="144">
        <f>IF(F19="", "", VLOOKUP(F19, '[2]MASTER LIST'!$A:$N, 5, FALSE))</f>
        <v>28810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MASTERS</v>
      </c>
      <c r="L19" s="143" t="str">
        <f>IF(F19="", "", VLOOKUP(F19, '[2]MASTER LIST'!$A:$N, 10, FALSE))</f>
        <v>HENRIETTA AC</v>
      </c>
      <c r="M19" s="173"/>
    </row>
    <row r="20" spans="1:13" s="87" customFormat="1" ht="38.450000000000003" customHeight="1" x14ac:dyDescent="0.35">
      <c r="A20" s="113"/>
      <c r="B20" s="197"/>
      <c r="C20" s="142"/>
      <c r="D20" s="190"/>
      <c r="E20" s="179"/>
      <c r="F20" s="168"/>
      <c r="G20" s="143"/>
      <c r="H20" s="143"/>
      <c r="I20" s="144"/>
      <c r="J20" s="145"/>
      <c r="K20" s="145"/>
      <c r="L20" s="143"/>
      <c r="M20" s="173"/>
    </row>
    <row r="21" spans="1:13" s="113" customFormat="1" ht="39.950000000000003" customHeight="1" x14ac:dyDescent="0.35">
      <c r="A21" s="87"/>
      <c r="B21" s="198"/>
      <c r="C21" s="142"/>
      <c r="D21" s="190">
        <v>1082</v>
      </c>
      <c r="E21" s="179" t="s">
        <v>253</v>
      </c>
      <c r="F21" s="168">
        <v>1316</v>
      </c>
      <c r="G21" s="143" t="str">
        <f>IF(F21="", "", VLOOKUP(F21, '[2]MASTER LIST'!$A:$N, 2, FALSE))</f>
        <v>CLOVIS</v>
      </c>
      <c r="H21" s="143" t="str">
        <f>IF(F21="", "", VLOOKUP(F21, '[2]MASTER LIST'!$A:$N, 3, FALSE))</f>
        <v xml:space="preserve">Josique </v>
      </c>
      <c r="I21" s="144">
        <f>IF(F21="", "", VLOOKUP(F21, '[2]MASTER LIST'!$A:$N, 5, FALSE))</f>
        <v>32014</v>
      </c>
      <c r="J21" s="145" t="str">
        <f>IF(F21="", "", VLOOKUP(F21, '[2]MASTER LIST'!$A:$N, 4, FALSE))</f>
        <v>F</v>
      </c>
      <c r="K21" s="145" t="s">
        <v>205</v>
      </c>
      <c r="L21" s="143" t="str">
        <f>IF(F21="", "", VLOOKUP(F21, '[2]MASTER LIST'!$A:$N, 10, FALSE))</f>
        <v>LE HOCHET AC</v>
      </c>
      <c r="M21" s="173"/>
    </row>
    <row r="22" spans="1:13" s="113" customFormat="1" ht="39.950000000000003" customHeight="1" x14ac:dyDescent="0.35">
      <c r="B22" s="103"/>
      <c r="C22" s="142"/>
      <c r="D22" s="190">
        <v>1675</v>
      </c>
      <c r="E22" s="179"/>
      <c r="F22" s="168"/>
      <c r="G22" s="293" t="s">
        <v>7184</v>
      </c>
      <c r="H22" s="293" t="s">
        <v>7185</v>
      </c>
      <c r="I22" s="294"/>
      <c r="J22" s="295" t="s">
        <v>201</v>
      </c>
      <c r="K22" s="295" t="s">
        <v>205</v>
      </c>
      <c r="L22" s="293" t="s">
        <v>55</v>
      </c>
      <c r="M22" s="173"/>
    </row>
    <row r="23" spans="1:13" s="113" customFormat="1" ht="39.950000000000003" customHeight="1" x14ac:dyDescent="0.35">
      <c r="B23" s="103"/>
      <c r="C23" s="142"/>
      <c r="D23" s="190"/>
      <c r="E23" s="179"/>
      <c r="F23" s="168"/>
      <c r="G23" s="293"/>
      <c r="H23" s="293"/>
      <c r="I23" s="294"/>
      <c r="J23" s="295"/>
      <c r="K23" s="295"/>
      <c r="L23" s="293"/>
      <c r="M23" s="173"/>
    </row>
    <row r="24" spans="1:13" s="113" customFormat="1" ht="39.950000000000003" customHeight="1" x14ac:dyDescent="0.35">
      <c r="B24" s="103"/>
      <c r="C24" s="142"/>
      <c r="D24" s="190">
        <v>1083</v>
      </c>
      <c r="E24" s="179" t="s">
        <v>253</v>
      </c>
      <c r="F24" s="168">
        <v>1706</v>
      </c>
      <c r="G24" s="143" t="str">
        <f>IF(F24="", "", VLOOKUP(F24, '[2]MASTER LIST'!$A:$N, 2, FALSE))</f>
        <v>HOSANEE</v>
      </c>
      <c r="H24" s="143" t="str">
        <f>IF(F24="", "", VLOOKUP(F24, '[2]MASTER LIST'!$A:$N, 3, FALSE))</f>
        <v xml:space="preserve">Nista Devi </v>
      </c>
      <c r="I24" s="144">
        <f>IF(F24="", "", VLOOKUP(F24, '[2]MASTER LIST'!$A:$N, 5, FALSE))</f>
        <v>27296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MASTERS</v>
      </c>
      <c r="L24" s="143" t="str">
        <f>IF(F24="", "", VLOOKUP(F24, '[2]MASTER LIST'!$A:$N, 10, FALSE))</f>
        <v>MEDINE AC</v>
      </c>
      <c r="M24" s="173"/>
    </row>
    <row r="25" spans="1:13" s="113" customFormat="1" ht="39.950000000000003" customHeight="1" x14ac:dyDescent="0.35">
      <c r="B25" s="103"/>
      <c r="C25" s="142"/>
      <c r="D25" s="190"/>
      <c r="E25" s="179"/>
      <c r="F25" s="168"/>
      <c r="G25" s="143"/>
      <c r="H25" s="143"/>
      <c r="I25" s="144"/>
      <c r="J25" s="145"/>
      <c r="K25" s="145"/>
      <c r="L25" s="143"/>
      <c r="M25" s="173"/>
    </row>
    <row r="26" spans="1:13" s="113" customFormat="1" ht="39.950000000000003" customHeight="1" x14ac:dyDescent="0.35">
      <c r="B26" s="103"/>
      <c r="C26" s="142"/>
      <c r="D26" s="190">
        <v>1084</v>
      </c>
      <c r="E26" s="179" t="s">
        <v>253</v>
      </c>
      <c r="F26" s="168">
        <v>2009</v>
      </c>
      <c r="G26" s="143" t="str">
        <f>IF(F26="", "", VLOOKUP(F26, '[2]MASTER LIST'!$A:$N, 2, FALSE))</f>
        <v>COTTE</v>
      </c>
      <c r="H26" s="143" t="str">
        <f>IF(F26="", "", VLOOKUP(F26, '[2]MASTER LIST'!$A:$N, 3, FALSE))</f>
        <v>Joelle</v>
      </c>
      <c r="I26" s="144">
        <f>IF(F26="", "", VLOOKUP(F26, '[2]MASTER LIST'!$A:$N, 5, FALSE))</f>
        <v>26967</v>
      </c>
      <c r="J26" s="145" t="str">
        <f>IF(F26="", "", VLOOKUP(F26, '[2]MASTER LIST'!$A:$N, 4, FALSE))</f>
        <v>F</v>
      </c>
      <c r="K26" s="145" t="str">
        <f>IF(F26="", "", VLOOKUP(F26, '[2]MASTER LIST'!$A:$N, 13, FALSE))</f>
        <v>MASTERS</v>
      </c>
      <c r="L26" s="143" t="str">
        <f>IF(F26="", "", VLOOKUP(F26, '[2]MASTER LIST'!$A:$N, 10, FALSE))</f>
        <v>P-LOUIS RACERS AC</v>
      </c>
      <c r="M26" s="173"/>
    </row>
    <row r="27" spans="1:13" s="113" customFormat="1" ht="39.950000000000003" customHeight="1" x14ac:dyDescent="0.35">
      <c r="A27"/>
      <c r="B27" s="274"/>
      <c r="C27" s="142"/>
      <c r="D27" s="190">
        <v>1085</v>
      </c>
      <c r="E27" s="179" t="s">
        <v>253</v>
      </c>
      <c r="F27" s="168">
        <v>4253</v>
      </c>
      <c r="G27" s="143" t="str">
        <f>IF(F27="", "", VLOOKUP(F27, '[2]MASTER LIST'!$A:$N, 2, FALSE))</f>
        <v>DURHONE</v>
      </c>
      <c r="H27" s="143" t="str">
        <f>IF(F27="", "", VLOOKUP(F27, '[2]MASTER LIST'!$A:$N, 3, FALSE))</f>
        <v>Devika</v>
      </c>
      <c r="I27" s="144">
        <f>IF(F27="", "", VLOOKUP(F27, '[2]MASTER LIST'!$A:$N, 5, FALSE))</f>
        <v>32677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MASTERS</v>
      </c>
      <c r="L27" s="143" t="str">
        <f>IF(F27="", "", VLOOKUP(F27, '[2]MASTER LIST'!$A:$N, 10, FALSE))</f>
        <v>P-LOUIS RACERS AC</v>
      </c>
      <c r="M27" s="173"/>
    </row>
    <row r="28" spans="1:13" s="113" customFormat="1" ht="39.950000000000003" customHeight="1" x14ac:dyDescent="0.35">
      <c r="A28" s="87"/>
      <c r="B28" s="198" t="s">
        <v>199</v>
      </c>
      <c r="C28" s="142"/>
      <c r="D28" s="190">
        <v>1086</v>
      </c>
      <c r="E28" s="179" t="s">
        <v>253</v>
      </c>
      <c r="F28" s="168">
        <v>4054</v>
      </c>
      <c r="G28" s="143" t="str">
        <f>IF(F28="", "", VLOOKUP(F28, '[2]MASTER LIST'!$A:$N, 2, FALSE))</f>
        <v>RAMBACCUS</v>
      </c>
      <c r="H28" s="143" t="str">
        <f>IF(F28="", "", VLOOKUP(F28, '[2]MASTER LIST'!$A:$N, 3, FALSE))</f>
        <v>Audrey Sandra</v>
      </c>
      <c r="I28" s="144">
        <f>IF(F28="", "", VLOOKUP(F28, '[2]MASTER LIST'!$A:$N, 5, FALSE))</f>
        <v>31798</v>
      </c>
      <c r="J28" s="145" t="str">
        <f>IF(F28="", "", VLOOKUP(F28, '[2]MASTER LIST'!$A:$N, 4, FALSE))</f>
        <v>F</v>
      </c>
      <c r="K28" s="145" t="str">
        <f>IF(F28="", "", VLOOKUP(F28, '[2]MASTER LIST'!$A:$N, 13, FALSE))</f>
        <v>MASTERS</v>
      </c>
      <c r="L28" s="143" t="str">
        <f>IF(F28="", "", VLOOKUP(F28, '[2]MASTER LIST'!$A:$N, 10, FALSE))</f>
        <v>P-LOUIS RACERS AC</v>
      </c>
      <c r="M28" s="173"/>
    </row>
    <row r="29" spans="1:13" s="113" customFormat="1" ht="39.950000000000003" customHeight="1" x14ac:dyDescent="0.35">
      <c r="A29" s="87"/>
      <c r="B29" s="198"/>
      <c r="C29" s="142"/>
      <c r="D29" s="190"/>
      <c r="E29" s="179"/>
      <c r="F29" s="168"/>
      <c r="G29" s="143"/>
      <c r="H29" s="143"/>
      <c r="I29" s="144"/>
      <c r="J29" s="145"/>
      <c r="K29" s="145"/>
      <c r="L29" s="143"/>
      <c r="M29" s="173"/>
    </row>
    <row r="30" spans="1:13" s="113" customFormat="1" ht="39.950000000000003" customHeight="1" x14ac:dyDescent="0.35">
      <c r="B30" s="103"/>
      <c r="C30" s="142"/>
      <c r="D30" s="190">
        <v>1091</v>
      </c>
      <c r="E30" s="179" t="s">
        <v>253</v>
      </c>
      <c r="F30" s="168">
        <v>4356</v>
      </c>
      <c r="G30" s="143" t="str">
        <f>IF(F30="", "", VLOOKUP(F30, '[2]MASTER LIST'!$A:$N, 2, FALSE))</f>
        <v>MURDAY FRANÇOIS</v>
      </c>
      <c r="H30" s="143" t="str">
        <f>IF(F30="", "", VLOOKUP(F30, '[2]MASTER LIST'!$A:$N, 3, FALSE))</f>
        <v>Pascaline</v>
      </c>
      <c r="I30" s="144">
        <f>IF(F30="", "", VLOOKUP(F30, '[2]MASTER LIST'!$A:$N, 5, FALSE))</f>
        <v>29496</v>
      </c>
      <c r="J30" s="145" t="str">
        <f>IF(F30="", "", VLOOKUP(F30, '[2]MASTER LIST'!$A:$N, 4, FALSE))</f>
        <v>F</v>
      </c>
      <c r="K30" s="145" t="str">
        <f>IF(F30="", "", VLOOKUP(F30, '[2]MASTER LIST'!$A:$N, 13, FALSE))</f>
        <v>MASTERS</v>
      </c>
      <c r="L30" s="143" t="str">
        <f>IF(F30="", "", VLOOKUP(F30, '[2]MASTER LIST'!$A:$N, 10, FALSE))</f>
        <v>POUDRE D'OR AC</v>
      </c>
      <c r="M30" s="173"/>
    </row>
    <row r="31" spans="1:13" s="113" customFormat="1" ht="39.950000000000003" customHeight="1" x14ac:dyDescent="0.35">
      <c r="B31" s="103"/>
      <c r="C31" s="142"/>
      <c r="D31" s="190"/>
      <c r="E31" s="179"/>
      <c r="F31" s="168"/>
      <c r="G31" s="143"/>
      <c r="H31" s="143"/>
      <c r="I31" s="144"/>
      <c r="J31" s="145"/>
      <c r="K31" s="145"/>
      <c r="L31" s="143"/>
      <c r="M31" s="173"/>
    </row>
    <row r="32" spans="1:13" s="113" customFormat="1" ht="39.950000000000003" customHeight="1" x14ac:dyDescent="0.35">
      <c r="B32" s="103"/>
      <c r="C32" s="142"/>
      <c r="D32" s="190">
        <v>1087</v>
      </c>
      <c r="E32" s="179" t="s">
        <v>253</v>
      </c>
      <c r="F32" s="168">
        <v>4366</v>
      </c>
      <c r="G32" s="143" t="str">
        <f>IF(F32="", "", VLOOKUP(F32, '[2]MASTER LIST'!$A:$N, 2, FALSE))</f>
        <v>BUCKTOWAR</v>
      </c>
      <c r="H32" s="143" t="str">
        <f>IF(F32="", "", VLOOKUP(F32, '[2]MASTER LIST'!$A:$N, 3, FALSE))</f>
        <v xml:space="preserve">Marie Michelle </v>
      </c>
      <c r="I32" s="144">
        <f>IF(F32="", "", VLOOKUP(F32, '[2]MASTER LIST'!$A:$N, 5, FALSE))</f>
        <v>26210</v>
      </c>
      <c r="J32" s="145" t="str">
        <f>IF(F32="", "", VLOOKUP(F32, '[2]MASTER LIST'!$A:$N, 4, FALSE))</f>
        <v>F</v>
      </c>
      <c r="K32" s="145" t="str">
        <f>IF(F32="", "", VLOOKUP(F32, '[2]MASTER LIST'!$A:$N, 13, FALSE))</f>
        <v>MASTERS</v>
      </c>
      <c r="L32" s="143" t="s">
        <v>7146</v>
      </c>
      <c r="M32" s="173"/>
    </row>
    <row r="33" spans="1:13" s="113" customFormat="1" ht="39.950000000000003" customHeight="1" x14ac:dyDescent="0.35">
      <c r="B33" s="103"/>
      <c r="C33" s="142"/>
      <c r="D33" s="190">
        <v>1088</v>
      </c>
      <c r="E33" s="179" t="s">
        <v>253</v>
      </c>
      <c r="F33" s="168">
        <v>4364</v>
      </c>
      <c r="G33" s="143" t="str">
        <f>IF(F33="", "", VLOOKUP(F33, '[2]MASTER LIST'!$A:$N, 2, FALSE))</f>
        <v>COLOMES</v>
      </c>
      <c r="H33" s="143" t="str">
        <f>IF(F33="", "", VLOOKUP(F33, '[2]MASTER LIST'!$A:$N, 3, FALSE))</f>
        <v>Danille</v>
      </c>
      <c r="I33" s="144">
        <f>IF(F33="", "", VLOOKUP(F33, '[2]MASTER LIST'!$A:$N, 5, FALSE))</f>
        <v>27581</v>
      </c>
      <c r="J33" s="145" t="str">
        <f>IF(F33="", "", VLOOKUP(F33, '[2]MASTER LIST'!$A:$N, 4, FALSE))</f>
        <v>F</v>
      </c>
      <c r="K33" s="145" t="str">
        <f>IF(F33="", "", VLOOKUP(F33, '[2]MASTER LIST'!$A:$N, 13, FALSE))</f>
        <v>MASTERS</v>
      </c>
      <c r="L33" s="143" t="s">
        <v>7146</v>
      </c>
      <c r="M33" s="173"/>
    </row>
    <row r="34" spans="1:13" s="113" customFormat="1" ht="39.950000000000003" customHeight="1" x14ac:dyDescent="0.35">
      <c r="B34" s="103"/>
      <c r="C34" s="142"/>
      <c r="D34" s="190">
        <v>1089</v>
      </c>
      <c r="E34" s="179" t="s">
        <v>253</v>
      </c>
      <c r="F34" s="168">
        <v>3387</v>
      </c>
      <c r="G34" s="143" t="str">
        <f>IF(F34="", "", VLOOKUP(F34, '[2]MASTER LIST'!$A:$N, 2, FALSE))</f>
        <v>DABY</v>
      </c>
      <c r="H34" s="143" t="str">
        <f>IF(F34="", "", VLOOKUP(F34, '[2]MASTER LIST'!$A:$N, 3, FALSE))</f>
        <v>Bibi Sarah Bilkiss</v>
      </c>
      <c r="I34" s="144">
        <f>IF(F34="", "", VLOOKUP(F34, '[2]MASTER LIST'!$A:$N, 5, FALSE))</f>
        <v>33129</v>
      </c>
      <c r="J34" s="145" t="str">
        <f>IF(F34="", "", VLOOKUP(F34, '[2]MASTER LIST'!$A:$N, 4, FALSE))</f>
        <v>F</v>
      </c>
      <c r="K34" s="145" t="str">
        <f>IF(F34="", "", VLOOKUP(F34, '[2]MASTER LIST'!$A:$N, 13, FALSE))</f>
        <v>MASTERS</v>
      </c>
      <c r="L34" s="143" t="s">
        <v>7146</v>
      </c>
      <c r="M34" s="173"/>
    </row>
    <row r="35" spans="1:13" s="113" customFormat="1" ht="39.950000000000003" customHeight="1" x14ac:dyDescent="0.35">
      <c r="A35" s="87"/>
      <c r="B35" s="198"/>
      <c r="C35" s="142"/>
      <c r="D35" s="190">
        <v>1090</v>
      </c>
      <c r="E35" s="179" t="s">
        <v>253</v>
      </c>
      <c r="F35" s="168">
        <v>4370</v>
      </c>
      <c r="G35" s="143" t="str">
        <f>IF(F35="", "", VLOOKUP(F35, '[2]MASTER LIST'!$A:$N, 2, FALSE))</f>
        <v>KRITZINGER</v>
      </c>
      <c r="H35" s="143" t="str">
        <f>IF(F35="", "", VLOOKUP(F35, '[2]MASTER LIST'!$A:$N, 3, FALSE))</f>
        <v>Yvonne</v>
      </c>
      <c r="I35" s="144">
        <f>IF(F35="", "", VLOOKUP(F35, '[2]MASTER LIST'!$A:$N, 5, FALSE))</f>
        <v>30823</v>
      </c>
      <c r="J35" s="145" t="str">
        <f>IF(F35="", "", VLOOKUP(F35, '[2]MASTER LIST'!$A:$N, 4, FALSE))</f>
        <v>F</v>
      </c>
      <c r="K35" s="145" t="str">
        <f>IF(F35="", "", VLOOKUP(F35, '[2]MASTER LIST'!$A:$N, 13, FALSE))</f>
        <v>MASTERS</v>
      </c>
      <c r="L35" s="143" t="s">
        <v>7146</v>
      </c>
      <c r="M35" s="173"/>
    </row>
    <row r="36" spans="1:13" s="113" customFormat="1" ht="39.950000000000003" customHeight="1" x14ac:dyDescent="0.35">
      <c r="A36" s="87"/>
      <c r="B36" s="198"/>
      <c r="C36" s="142"/>
      <c r="D36" s="190">
        <v>1092</v>
      </c>
      <c r="E36" s="179" t="s">
        <v>253</v>
      </c>
      <c r="F36" s="168">
        <v>3272</v>
      </c>
      <c r="G36" s="143" t="str">
        <f>IF(F36="", "", VLOOKUP(F36, '[2]MASTER LIST'!$A:$N, 2, FALSE))</f>
        <v>PROSPER DESVEAUX</v>
      </c>
      <c r="H36" s="143" t="str">
        <f>IF(F36="", "", VLOOKUP(F36, '[2]MASTER LIST'!$A:$N, 3, FALSE))</f>
        <v>Marie Yanna</v>
      </c>
      <c r="I36" s="144">
        <f>IF(F36="", "", VLOOKUP(F36, '[2]MASTER LIST'!$A:$N, 5, FALSE))</f>
        <v>32351</v>
      </c>
      <c r="J36" s="145" t="str">
        <f>IF(F36="", "", VLOOKUP(F36, '[2]MASTER LIST'!$A:$N, 4, FALSE))</f>
        <v>F</v>
      </c>
      <c r="K36" s="145" t="str">
        <f>IF(F36="", "", VLOOKUP(F36, '[2]MASTER LIST'!$A:$N, 13, FALSE))</f>
        <v>MASTERS</v>
      </c>
      <c r="L36" s="143" t="s">
        <v>7146</v>
      </c>
      <c r="M36" s="173"/>
    </row>
    <row r="37" spans="1:13" s="113" customFormat="1" ht="39.950000000000003" customHeight="1" x14ac:dyDescent="0.35">
      <c r="B37" s="103"/>
      <c r="C37" s="142"/>
      <c r="D37" s="190">
        <v>1093</v>
      </c>
      <c r="E37" s="179" t="s">
        <v>253</v>
      </c>
      <c r="F37" s="168">
        <v>4309</v>
      </c>
      <c r="G37" s="143" t="str">
        <f>IF(F37="", "", VLOOKUP(F37, '[2]MASTER LIST'!$A:$N, 2, FALSE))</f>
        <v>RAJOO</v>
      </c>
      <c r="H37" s="143" t="str">
        <f>IF(F37="", "", VLOOKUP(F37, '[2]MASTER LIST'!$A:$N, 3, FALSE))</f>
        <v>Annegret</v>
      </c>
      <c r="I37" s="144">
        <f>IF(F37="", "", VLOOKUP(F37, '[2]MASTER LIST'!$A:$N, 5, FALSE))</f>
        <v>30369</v>
      </c>
      <c r="J37" s="145" t="str">
        <f>IF(F37="", "", VLOOKUP(F37, '[2]MASTER LIST'!$A:$N, 4, FALSE))</f>
        <v>F</v>
      </c>
      <c r="K37" s="145" t="str">
        <f>IF(F37="", "", VLOOKUP(F37, '[2]MASTER LIST'!$A:$N, 13, FALSE))</f>
        <v>MASTERS</v>
      </c>
      <c r="L37" s="143" t="s">
        <v>7146</v>
      </c>
      <c r="M37" s="173"/>
    </row>
    <row r="38" spans="1:13" s="113" customFormat="1" ht="39.950000000000003" customHeight="1" x14ac:dyDescent="0.35">
      <c r="B38" s="103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s="113" customFormat="1" ht="39.950000000000003" customHeight="1" x14ac:dyDescent="0.35">
      <c r="B39" s="103"/>
      <c r="C39" s="142"/>
      <c r="D39" s="190">
        <v>1094</v>
      </c>
      <c r="E39" s="179" t="s">
        <v>253</v>
      </c>
      <c r="F39" s="168">
        <v>3871</v>
      </c>
      <c r="G39" s="143" t="str">
        <f>IF(F39="", "", VLOOKUP(F39, '[2]MASTER LIST'!$A:$N, 2, FALSE))</f>
        <v>AZOR</v>
      </c>
      <c r="H39" s="143" t="str">
        <f>IF(F39="", "", VLOOKUP(F39, '[2]MASTER LIST'!$A:$N, 3, FALSE))</f>
        <v>Marie Audrey  Pascale Azor</v>
      </c>
      <c r="I39" s="144">
        <f>IF(F39="", "", VLOOKUP(F39, '[2]MASTER LIST'!$A:$N, 5, FALSE))</f>
        <v>28243</v>
      </c>
      <c r="J39" s="145" t="str">
        <f>IF(F39="", "", VLOOKUP(F39, '[2]MASTER LIST'!$A:$N, 4, FALSE))</f>
        <v>F</v>
      </c>
      <c r="K39" s="145" t="str">
        <f>IF(F39="", "", VLOOKUP(F39, '[2]MASTER LIST'!$A:$N, 13, FALSE))</f>
        <v>MASTERS</v>
      </c>
      <c r="L39" s="143" t="str">
        <f>IF(F39="", "", VLOOKUP(F39, '[2]MASTER LIST'!$A:$N, 10, FALSE))</f>
        <v>Q-BORNES HURRICANE AC</v>
      </c>
      <c r="M39" s="173"/>
    </row>
    <row r="40" spans="1:13" s="113" customFormat="1" ht="39.950000000000003" customHeight="1" x14ac:dyDescent="0.35">
      <c r="B40" s="103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s="113" customFormat="1" ht="39.950000000000003" customHeight="1" x14ac:dyDescent="0.35">
      <c r="B41" s="103"/>
      <c r="C41" s="142"/>
      <c r="D41" s="190">
        <v>1099</v>
      </c>
      <c r="E41" s="179"/>
      <c r="F41" s="168"/>
      <c r="G41" s="143" t="s">
        <v>4246</v>
      </c>
      <c r="H41" s="143" t="s">
        <v>7112</v>
      </c>
      <c r="I41" s="144"/>
      <c r="J41" s="145" t="s">
        <v>201</v>
      </c>
      <c r="K41" s="145" t="s">
        <v>205</v>
      </c>
      <c r="L41" s="143" t="s">
        <v>67</v>
      </c>
      <c r="M41" s="173"/>
    </row>
    <row r="42" spans="1:13" s="113" customFormat="1" ht="39.950000000000003" customHeight="1" x14ac:dyDescent="0.35">
      <c r="B42" s="103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s="113" customFormat="1" ht="39.950000000000003" customHeight="1" x14ac:dyDescent="0.35">
      <c r="B43" s="103"/>
      <c r="C43" s="142"/>
      <c r="D43" s="190">
        <v>1095</v>
      </c>
      <c r="E43" s="179" t="s">
        <v>253</v>
      </c>
      <c r="F43" s="168">
        <v>1938</v>
      </c>
      <c r="G43" s="143" t="str">
        <f>IF(F43="", "", VLOOKUP(F43, '[2]MASTER LIST'!$A:$N, 2, FALSE))</f>
        <v>RAMCHARAN-MALOO</v>
      </c>
      <c r="H43" s="143" t="str">
        <f>IF(F43="", "", VLOOKUP(F43, '[2]MASTER LIST'!$A:$N, 3, FALSE))</f>
        <v>Damini</v>
      </c>
      <c r="I43" s="144">
        <f>IF(F43="", "", VLOOKUP(F43, '[2]MASTER LIST'!$A:$N, 5, FALSE))</f>
        <v>31681</v>
      </c>
      <c r="J43" s="145" t="str">
        <f>IF(F43="", "", VLOOKUP(F43, '[2]MASTER LIST'!$A:$N, 4, FALSE))</f>
        <v>F</v>
      </c>
      <c r="K43" s="145" t="str">
        <f>IF(F43="", "", VLOOKUP(F43, '[2]MASTER LIST'!$A:$N, 13, FALSE))</f>
        <v>MASTERS</v>
      </c>
      <c r="L43" s="143" t="s">
        <v>7168</v>
      </c>
      <c r="M43" s="173"/>
    </row>
    <row r="44" spans="1:13" s="113" customFormat="1" ht="39.950000000000003" customHeight="1" x14ac:dyDescent="0.35">
      <c r="B44" s="103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s="113" customFormat="1" ht="39.950000000000003" customHeight="1" x14ac:dyDescent="0.35">
      <c r="B45" s="103"/>
      <c r="C45" s="142"/>
      <c r="D45" s="190">
        <v>1096</v>
      </c>
      <c r="E45" s="179" t="s">
        <v>253</v>
      </c>
      <c r="F45" s="168">
        <v>1436</v>
      </c>
      <c r="G45" s="143" t="str">
        <f>IF(F45="", "", VLOOKUP(F45, '[2]MASTER LIST'!$A:$N, 2, FALSE))</f>
        <v>SAUTRELLE</v>
      </c>
      <c r="H45" s="143" t="str">
        <f>IF(F45="", "", VLOOKUP(F45, '[2]MASTER LIST'!$A:$N, 3, FALSE))</f>
        <v>Isabelle</v>
      </c>
      <c r="I45" s="144">
        <f>IF(F45="", "", VLOOKUP(F45, '[2]MASTER LIST'!$A:$N, 5, FALSE))</f>
        <v>31685</v>
      </c>
      <c r="J45" s="145" t="str">
        <f>IF(F45="", "", VLOOKUP(F45, '[2]MASTER LIST'!$A:$N, 4, FALSE))</f>
        <v>F</v>
      </c>
      <c r="K45" s="145" t="str">
        <f>IF(F45="", "", VLOOKUP(F45, '[2]MASTER LIST'!$A:$N, 13, FALSE))</f>
        <v>MASTERS</v>
      </c>
      <c r="L45" s="143" t="str">
        <f>IF(F45="", "", VLOOKUP(F45, '[2]MASTER LIST'!$A:$N, 10, FALSE))</f>
        <v>SOUILLAC AC</v>
      </c>
      <c r="M45" s="286"/>
    </row>
    <row r="46" spans="1:13" s="113" customFormat="1" ht="39.950000000000003" customHeight="1" x14ac:dyDescent="0.35">
      <c r="B46" s="103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s="113" customFormat="1" ht="39.950000000000003" customHeight="1" x14ac:dyDescent="0.35">
      <c r="B47" s="103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s="113" customFormat="1" ht="39.950000000000003" customHeight="1" x14ac:dyDescent="0.35">
      <c r="A48"/>
      <c r="B48" s="274"/>
      <c r="C48" s="142"/>
      <c r="D48" s="190"/>
      <c r="E48" s="179"/>
      <c r="F48" s="168"/>
      <c r="G48" s="143"/>
      <c r="H48" s="143"/>
      <c r="I48" s="144"/>
      <c r="J48" s="145"/>
      <c r="K48" s="145"/>
      <c r="L48" s="143"/>
      <c r="M48" s="173"/>
    </row>
    <row r="49" spans="1:13" s="113" customFormat="1" ht="39.950000000000003" customHeight="1" x14ac:dyDescent="0.35">
      <c r="A49"/>
      <c r="B49" s="274"/>
      <c r="C49" s="142"/>
      <c r="D49" s="190"/>
      <c r="E49" s="179"/>
      <c r="F49" s="168"/>
      <c r="G49" s="278"/>
      <c r="H49" s="278"/>
      <c r="I49" s="279"/>
      <c r="J49" s="280"/>
      <c r="K49" s="280"/>
      <c r="L49" s="278"/>
      <c r="M49" s="173"/>
    </row>
    <row r="50" spans="1:13" s="113" customFormat="1" ht="39.950000000000003" customHeight="1" x14ac:dyDescent="0.35">
      <c r="A50"/>
      <c r="B50" s="274"/>
      <c r="C50" s="142"/>
      <c r="D50" s="190"/>
      <c r="E50" s="179"/>
      <c r="F50" s="168"/>
      <c r="G50" s="143"/>
      <c r="H50" s="143"/>
      <c r="I50" s="144"/>
      <c r="J50" s="145"/>
      <c r="K50" s="145"/>
      <c r="L50" s="143"/>
      <c r="M50" s="173"/>
    </row>
    <row r="51" spans="1:13" s="113" customFormat="1" ht="39.950000000000003" customHeight="1" x14ac:dyDescent="0.35">
      <c r="A51"/>
      <c r="B51" s="274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1:13" s="113" customFormat="1" ht="39.950000000000003" customHeight="1" x14ac:dyDescent="0.35">
      <c r="B52" s="103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1:13" s="113" customFormat="1" ht="39.950000000000003" customHeight="1" x14ac:dyDescent="0.35">
      <c r="B53" s="103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1:13" s="113" customFormat="1" ht="39.950000000000003" customHeight="1" x14ac:dyDescent="0.35">
      <c r="B54" s="103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1:13" s="113" customFormat="1" ht="39.950000000000003" customHeight="1" x14ac:dyDescent="0.35">
      <c r="B55" s="103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1:13" s="113" customFormat="1" ht="39.950000000000003" customHeight="1" x14ac:dyDescent="0.35">
      <c r="B56" s="103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1:13" s="113" customFormat="1" ht="39.950000000000003" customHeight="1" x14ac:dyDescent="0.35">
      <c r="B57" s="103"/>
      <c r="C57" s="142"/>
      <c r="D57" s="190"/>
      <c r="E57" s="179"/>
      <c r="F57" s="168"/>
      <c r="G57" s="143"/>
      <c r="H57" s="143"/>
      <c r="I57" s="144"/>
      <c r="J57" s="145"/>
      <c r="K57" s="145"/>
      <c r="L57" s="143"/>
      <c r="M57" s="173"/>
    </row>
    <row r="58" spans="1:13" s="113" customFormat="1" ht="39.950000000000003" customHeight="1" x14ac:dyDescent="0.35">
      <c r="B58" s="103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1:13" s="113" customFormat="1" ht="39.950000000000003" customHeight="1" x14ac:dyDescent="0.35">
      <c r="B59" s="103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1:13" s="113" customFormat="1" ht="39.950000000000003" customHeight="1" x14ac:dyDescent="0.35">
      <c r="B60" s="103"/>
      <c r="C60" s="142"/>
      <c r="D60" s="190"/>
      <c r="E60" s="179"/>
      <c r="F60" s="168"/>
      <c r="G60" s="143"/>
      <c r="H60" s="143"/>
      <c r="I60" s="144"/>
      <c r="J60" s="145"/>
      <c r="K60" s="145"/>
      <c r="L60" s="143"/>
      <c r="M60" s="173"/>
    </row>
    <row r="61" spans="1:13" s="113" customFormat="1" ht="39.950000000000003" customHeight="1" x14ac:dyDescent="0.35">
      <c r="B61" s="103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1:13" s="113" customFormat="1" ht="39.950000000000003" customHeight="1" x14ac:dyDescent="0.35">
      <c r="B62" s="103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1:13" s="113" customFormat="1" ht="39.950000000000003" customHeight="1" x14ac:dyDescent="0.35">
      <c r="B63" s="103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1:13" s="113" customFormat="1" ht="39.950000000000003" customHeight="1" x14ac:dyDescent="0.35">
      <c r="B64" s="103"/>
      <c r="C64" s="142"/>
      <c r="D64" s="190"/>
      <c r="E64" s="179"/>
      <c r="F64" s="168"/>
      <c r="G64" s="143"/>
      <c r="H64" s="143"/>
      <c r="I64" s="144"/>
      <c r="J64" s="145"/>
      <c r="K64" s="145"/>
      <c r="L64" s="143"/>
      <c r="M64" s="173"/>
    </row>
    <row r="65" spans="2:13" s="113" customFormat="1" ht="39.950000000000003" customHeight="1" x14ac:dyDescent="0.35">
      <c r="B65" s="103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2:13" s="113" customFormat="1" ht="39.950000000000003" customHeight="1" x14ac:dyDescent="0.35">
      <c r="B66" s="103"/>
      <c r="C66" s="142"/>
      <c r="D66" s="190"/>
      <c r="E66" s="179"/>
      <c r="F66" s="168"/>
      <c r="G66" s="143"/>
      <c r="H66" s="143"/>
      <c r="I66" s="144"/>
      <c r="J66" s="145"/>
      <c r="K66" s="145"/>
      <c r="L66" s="143"/>
      <c r="M66" s="173"/>
    </row>
    <row r="67" spans="2:13" s="113" customFormat="1" ht="39.950000000000003" customHeight="1" x14ac:dyDescent="0.35">
      <c r="B67" s="103"/>
      <c r="C67" s="142"/>
      <c r="D67" s="190"/>
      <c r="E67" s="179"/>
      <c r="F67" s="168"/>
      <c r="G67" s="143"/>
      <c r="H67" s="143"/>
      <c r="I67" s="144"/>
      <c r="J67" s="145"/>
      <c r="K67" s="145"/>
      <c r="L67" s="143"/>
      <c r="M67" s="173"/>
    </row>
    <row r="68" spans="2:13" s="113" customFormat="1" ht="39.950000000000003" customHeight="1" x14ac:dyDescent="0.35">
      <c r="B68" s="103"/>
      <c r="C68" s="163"/>
      <c r="D68" s="165"/>
      <c r="E68" s="229"/>
      <c r="F68" s="169"/>
      <c r="G68" s="164"/>
      <c r="H68" s="164"/>
      <c r="I68" s="165"/>
      <c r="J68" s="165"/>
      <c r="K68" s="165"/>
      <c r="L68" s="164"/>
      <c r="M68" s="367"/>
    </row>
    <row r="69" spans="2:13" s="113" customFormat="1" ht="39.950000000000003" customHeight="1" x14ac:dyDescent="0.35">
      <c r="B69" s="103"/>
      <c r="C69" s="142"/>
      <c r="D69" s="190"/>
      <c r="E69" s="179"/>
      <c r="F69" s="168"/>
      <c r="G69" s="143"/>
      <c r="H69" s="143"/>
      <c r="I69" s="144"/>
      <c r="J69" s="145"/>
      <c r="K69" s="145"/>
      <c r="L69" s="143"/>
      <c r="M69" s="173"/>
    </row>
    <row r="70" spans="2:13" s="113" customFormat="1" ht="39.950000000000003" customHeight="1" x14ac:dyDescent="0.35">
      <c r="B70" s="103"/>
      <c r="C70" s="142"/>
      <c r="D70" s="190"/>
      <c r="E70" s="179"/>
      <c r="F70" s="168"/>
      <c r="G70" s="143"/>
      <c r="H70" s="143"/>
      <c r="I70" s="144"/>
      <c r="J70" s="145"/>
      <c r="K70" s="145"/>
      <c r="L70" s="143"/>
      <c r="M70" s="173"/>
    </row>
    <row r="71" spans="2:13" s="113" customFormat="1" ht="39.950000000000003" customHeight="1" x14ac:dyDescent="0.35">
      <c r="B71" s="103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2:13" s="113" customFormat="1" ht="39.950000000000003" customHeight="1" x14ac:dyDescent="0.35">
      <c r="B72" s="103"/>
      <c r="C72" s="142"/>
      <c r="D72" s="190"/>
      <c r="E72" s="179"/>
      <c r="F72" s="168"/>
      <c r="G72" s="143"/>
      <c r="H72" s="143"/>
      <c r="I72" s="144"/>
      <c r="J72" s="145"/>
      <c r="K72" s="145"/>
      <c r="L72" s="143"/>
      <c r="M72" s="173"/>
    </row>
    <row r="73" spans="2:13" s="113" customFormat="1" ht="39.950000000000003" customHeight="1" x14ac:dyDescent="0.35">
      <c r="B73" s="103"/>
      <c r="C73" s="142"/>
      <c r="D73" s="190"/>
      <c r="E73" s="179"/>
      <c r="F73" s="168"/>
      <c r="G73" s="143"/>
      <c r="H73" s="143"/>
      <c r="I73" s="144"/>
      <c r="J73" s="145"/>
      <c r="K73" s="145"/>
      <c r="L73" s="143"/>
      <c r="M73" s="173"/>
    </row>
    <row r="74" spans="2:13" s="113" customFormat="1" ht="39.950000000000003" customHeight="1" x14ac:dyDescent="0.35">
      <c r="B74" s="103"/>
      <c r="C74" s="142"/>
      <c r="D74" s="190"/>
      <c r="E74" s="179"/>
      <c r="F74" s="168"/>
      <c r="G74" s="143"/>
      <c r="H74" s="143"/>
      <c r="I74" s="144"/>
      <c r="J74" s="145"/>
      <c r="K74" s="145"/>
      <c r="L74" s="143"/>
      <c r="M74" s="173"/>
    </row>
    <row r="75" spans="2:13" s="113" customFormat="1" ht="39.950000000000003" customHeight="1" x14ac:dyDescent="0.35">
      <c r="B75" s="103"/>
      <c r="C75" s="142"/>
      <c r="D75" s="190"/>
      <c r="E75" s="179"/>
      <c r="F75" s="168"/>
      <c r="G75" s="143"/>
      <c r="H75" s="143"/>
      <c r="I75" s="144"/>
      <c r="J75" s="145"/>
      <c r="K75" s="145"/>
      <c r="L75" s="143"/>
      <c r="M75" s="173"/>
    </row>
    <row r="76" spans="2:13" s="113" customFormat="1" ht="39.950000000000003" customHeight="1" x14ac:dyDescent="0.35">
      <c r="B76" s="103"/>
      <c r="C76" s="142"/>
      <c r="D76" s="190"/>
      <c r="E76" s="179"/>
      <c r="F76" s="168"/>
      <c r="G76" s="143"/>
      <c r="H76" s="143"/>
      <c r="I76" s="144"/>
      <c r="J76" s="145"/>
      <c r="K76" s="145"/>
      <c r="L76" s="143"/>
      <c r="M76" s="173"/>
    </row>
    <row r="77" spans="2:13" s="113" customFormat="1" ht="39.950000000000003" customHeight="1" x14ac:dyDescent="0.35">
      <c r="B77" s="103"/>
      <c r="C77" s="142"/>
      <c r="D77" s="190"/>
      <c r="E77" s="179"/>
      <c r="F77" s="168"/>
      <c r="G77" s="143"/>
      <c r="H77" s="143"/>
      <c r="I77" s="144"/>
      <c r="J77" s="145"/>
      <c r="K77" s="145"/>
      <c r="L77" s="143"/>
      <c r="M77" s="173"/>
    </row>
    <row r="78" spans="2:13" s="113" customFormat="1" ht="39.950000000000003" customHeight="1" x14ac:dyDescent="0.35">
      <c r="B78" s="103"/>
      <c r="C78" s="142"/>
      <c r="D78" s="190"/>
      <c r="E78" s="179"/>
      <c r="F78" s="168"/>
      <c r="G78" s="143"/>
      <c r="H78" s="143"/>
      <c r="I78" s="144"/>
      <c r="J78" s="145"/>
      <c r="K78" s="145"/>
      <c r="L78" s="143"/>
      <c r="M78" s="173"/>
    </row>
    <row r="79" spans="2:13" s="113" customFormat="1" ht="39.950000000000003" customHeight="1" x14ac:dyDescent="0.35">
      <c r="B79" s="103"/>
      <c r="C79" s="142"/>
      <c r="D79" s="190"/>
      <c r="E79" s="179"/>
      <c r="F79" s="168"/>
      <c r="G79" s="143"/>
      <c r="H79" s="143"/>
      <c r="I79" s="144"/>
      <c r="J79" s="145"/>
      <c r="K79" s="145"/>
      <c r="L79" s="253"/>
      <c r="M79" s="173"/>
    </row>
    <row r="80" spans="2:13" s="113" customFormat="1" ht="39.950000000000003" customHeight="1" x14ac:dyDescent="0.35">
      <c r="B80" s="103"/>
      <c r="C80" s="163"/>
      <c r="D80" s="165"/>
      <c r="E80" s="229"/>
      <c r="F80" s="169"/>
      <c r="G80" s="164"/>
      <c r="H80" s="164"/>
      <c r="I80" s="165"/>
      <c r="J80" s="165"/>
      <c r="K80" s="165"/>
      <c r="L80" s="164"/>
      <c r="M80" s="367"/>
    </row>
    <row r="81" spans="2:13" s="113" customFormat="1" ht="39.950000000000003" customHeight="1" x14ac:dyDescent="0.35">
      <c r="B81" s="103"/>
      <c r="C81" s="142" t="s">
        <v>4443</v>
      </c>
      <c r="D81" s="254"/>
      <c r="E81" s="179"/>
      <c r="F81" s="168"/>
      <c r="G81" s="143"/>
      <c r="H81" s="143"/>
      <c r="I81" s="144"/>
      <c r="J81" s="145"/>
      <c r="K81" s="145"/>
      <c r="L81" s="143"/>
      <c r="M81" s="173"/>
    </row>
    <row r="82" spans="2:13" s="113" customFormat="1" ht="39.950000000000003" customHeight="1" x14ac:dyDescent="0.35">
      <c r="B82" s="103"/>
      <c r="C82" s="142"/>
      <c r="D82" s="190"/>
      <c r="E82" s="179"/>
      <c r="F82" s="168"/>
      <c r="G82" s="143"/>
      <c r="H82" s="143"/>
      <c r="I82" s="144"/>
      <c r="J82" s="145"/>
      <c r="K82" s="145"/>
      <c r="L82" s="143"/>
      <c r="M82" s="173"/>
    </row>
    <row r="83" spans="2:13" s="113" customFormat="1" ht="39.950000000000003" customHeight="1" thickBot="1" x14ac:dyDescent="0.4">
      <c r="B83" s="103"/>
      <c r="C83" s="184"/>
      <c r="D83" s="222"/>
      <c r="E83" s="235"/>
      <c r="F83" s="223"/>
      <c r="G83" s="185"/>
      <c r="H83" s="185"/>
      <c r="I83" s="186"/>
      <c r="J83" s="187"/>
      <c r="K83" s="187"/>
      <c r="L83" s="185"/>
      <c r="M83" s="246"/>
    </row>
  </sheetData>
  <sortState xmlns:xlrd2="http://schemas.microsoft.com/office/spreadsheetml/2017/richdata2" ref="C10:L46">
    <sortCondition ref="L10:L46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240" workbookViewId="0">
      <selection activeCell="A2252" sqref="A2252:XFD2252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7105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10" t="s">
        <v>188</v>
      </c>
      <c r="G36" s="411"/>
      <c r="H36" s="412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13"/>
      <c r="G37" s="414"/>
      <c r="H37" s="415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10" t="s">
        <v>189</v>
      </c>
      <c r="G38" s="411"/>
      <c r="H38" s="412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13"/>
      <c r="G39" s="414"/>
      <c r="H39" s="415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396" t="s">
        <v>7094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2:14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2:14" ht="24.75" customHeight="1" x14ac:dyDescent="0.35">
      <c r="B4" s="397" t="s">
        <v>220</v>
      </c>
      <c r="C4" s="398"/>
      <c r="D4" s="398"/>
      <c r="E4" s="398"/>
      <c r="F4" s="398"/>
      <c r="G4" s="398"/>
      <c r="H4" s="398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399" t="s">
        <v>7093</v>
      </c>
      <c r="D5" s="399"/>
      <c r="E5" s="399"/>
      <c r="F5" s="399"/>
      <c r="G5" s="399"/>
      <c r="H5" s="399"/>
      <c r="I5" s="399"/>
      <c r="J5" s="399"/>
      <c r="K5" s="399"/>
      <c r="L5" s="399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0"/>
  <sheetViews>
    <sheetView topLeftCell="C67" zoomScale="75" zoomScaleNormal="75" workbookViewId="0">
      <selection activeCell="D62" sqref="D62:D6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8.7109375" style="90" customWidth="1"/>
    <col min="5" max="5" width="19" style="90" hidden="1" customWidth="1"/>
    <col min="6" max="6" width="11.42578125" style="90" hidden="1" customWidth="1"/>
    <col min="7" max="7" width="23.5703125" style="91" customWidth="1"/>
    <col min="8" max="8" width="20.855468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0.7109375" style="91" customWidth="1"/>
    <col min="13" max="13" width="9.85546875" style="90" hidden="1" customWidth="1"/>
    <col min="14" max="14" width="18.7109375" style="300" customWidth="1"/>
  </cols>
  <sheetData>
    <row r="1" spans="1:16" x14ac:dyDescent="0.25">
      <c r="A1" s="91"/>
      <c r="B1" s="299"/>
      <c r="C1" s="299"/>
      <c r="D1" s="91"/>
      <c r="E1" s="91"/>
      <c r="F1" s="91"/>
      <c r="I1" s="91"/>
      <c r="J1" s="91"/>
      <c r="K1" s="91"/>
      <c r="M1" s="91"/>
    </row>
    <row r="2" spans="1:16" ht="14.45" customHeight="1" x14ac:dyDescent="0.45">
      <c r="A2" s="91"/>
      <c r="B2" s="331" t="s">
        <v>7175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0"/>
    </row>
    <row r="3" spans="1:16" ht="14.45" customHeight="1" x14ac:dyDescent="0.45">
      <c r="A3" s="9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0"/>
    </row>
    <row r="4" spans="1:16" ht="28.5" x14ac:dyDescent="0.45">
      <c r="A4" s="91"/>
      <c r="B4" s="77"/>
      <c r="D4" s="331"/>
      <c r="E4" s="331"/>
      <c r="F4" s="331"/>
      <c r="G4" s="331"/>
      <c r="H4" s="331" t="s">
        <v>7175</v>
      </c>
      <c r="I4" s="331"/>
      <c r="J4" s="331"/>
      <c r="K4" s="331"/>
      <c r="L4" s="331"/>
      <c r="M4" s="331"/>
      <c r="N4" s="330"/>
    </row>
    <row r="5" spans="1:16" ht="26.25" customHeight="1" x14ac:dyDescent="0.45">
      <c r="A5" s="91"/>
      <c r="B5" s="332" t="s">
        <v>7176</v>
      </c>
      <c r="C5" s="332"/>
      <c r="D5" s="332"/>
      <c r="E5" s="332"/>
      <c r="F5" s="332"/>
      <c r="G5" s="332"/>
      <c r="H5" s="331" t="s">
        <v>7095</v>
      </c>
      <c r="I5" s="332"/>
      <c r="J5" s="332"/>
      <c r="K5" s="332"/>
      <c r="L5" s="400" t="s">
        <v>4443</v>
      </c>
      <c r="M5" s="400"/>
      <c r="N5" s="400"/>
    </row>
    <row r="6" spans="1:16" ht="26.25" customHeight="1" x14ac:dyDescent="0.45">
      <c r="A6" s="91"/>
      <c r="B6" s="332"/>
      <c r="C6" s="332" t="s">
        <v>7190</v>
      </c>
      <c r="D6" s="332"/>
      <c r="E6" s="332"/>
      <c r="F6" s="332"/>
      <c r="G6" s="332"/>
      <c r="H6" s="331"/>
      <c r="I6" s="332"/>
      <c r="J6" s="332"/>
      <c r="K6" s="332"/>
      <c r="L6" s="400" t="s">
        <v>7188</v>
      </c>
      <c r="M6" s="400"/>
      <c r="N6" s="400"/>
    </row>
    <row r="7" spans="1:16" ht="24.75" customHeight="1" x14ac:dyDescent="0.4">
      <c r="A7" s="91"/>
      <c r="B7" s="76"/>
      <c r="C7" s="401" t="s">
        <v>7209</v>
      </c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</row>
    <row r="8" spans="1:16" ht="24.75" customHeight="1" thickBot="1" x14ac:dyDescent="0.4">
      <c r="A8" s="91"/>
      <c r="B8" s="76"/>
      <c r="C8" s="76"/>
      <c r="D8" s="77"/>
      <c r="E8" s="77"/>
      <c r="F8" s="77"/>
      <c r="G8" s="77"/>
      <c r="H8" s="77"/>
      <c r="I8" s="301"/>
      <c r="J8" s="301"/>
      <c r="K8" s="301"/>
      <c r="L8" s="100" t="s">
        <v>7177</v>
      </c>
      <c r="M8" s="302"/>
      <c r="N8" s="303"/>
    </row>
    <row r="9" spans="1:16" ht="22.5" customHeight="1" thickBot="1" x14ac:dyDescent="0.3">
      <c r="A9" s="91"/>
      <c r="B9" s="304"/>
      <c r="C9" s="305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306"/>
    </row>
    <row r="10" spans="1:16" s="87" customFormat="1" ht="38.450000000000003" customHeight="1" thickBot="1" x14ac:dyDescent="0.4">
      <c r="A10" s="307"/>
      <c r="B10" s="308" t="s">
        <v>199</v>
      </c>
      <c r="C10" s="213" t="s">
        <v>7100</v>
      </c>
      <c r="D10" s="213" t="s">
        <v>200</v>
      </c>
      <c r="E10" s="309" t="s">
        <v>68</v>
      </c>
      <c r="F10" s="310" t="s">
        <v>183</v>
      </c>
      <c r="G10" s="213" t="s">
        <v>0</v>
      </c>
      <c r="H10" s="213" t="s">
        <v>47</v>
      </c>
      <c r="I10" s="311" t="s">
        <v>49</v>
      </c>
      <c r="J10" s="213" t="s">
        <v>48</v>
      </c>
      <c r="K10" s="213" t="s">
        <v>1</v>
      </c>
      <c r="L10" s="213" t="s">
        <v>50</v>
      </c>
      <c r="M10" s="312" t="s">
        <v>51</v>
      </c>
      <c r="N10" s="313" t="s">
        <v>7099</v>
      </c>
    </row>
    <row r="11" spans="1:16" s="87" customFormat="1" ht="38.450000000000003" customHeight="1" x14ac:dyDescent="0.35">
      <c r="A11" s="314"/>
      <c r="B11" s="315"/>
      <c r="C11" s="316"/>
      <c r="D11" s="190">
        <v>1000</v>
      </c>
      <c r="E11" s="317" t="s">
        <v>243</v>
      </c>
      <c r="F11" s="317">
        <v>1440</v>
      </c>
      <c r="G11" s="143" t="s">
        <v>2505</v>
      </c>
      <c r="H11" s="143" t="s">
        <v>2574</v>
      </c>
      <c r="I11" s="262">
        <v>42487</v>
      </c>
      <c r="J11" s="143" t="s">
        <v>201</v>
      </c>
      <c r="K11" s="143" t="s">
        <v>69</v>
      </c>
      <c r="L11" s="108" t="s">
        <v>7145</v>
      </c>
      <c r="M11" s="318" t="s">
        <v>33</v>
      </c>
      <c r="N11" s="286"/>
      <c r="O11" s="113"/>
      <c r="P11" s="113"/>
    </row>
    <row r="12" spans="1:16" s="87" customFormat="1" ht="38.450000000000003" customHeight="1" x14ac:dyDescent="0.35">
      <c r="A12" s="314"/>
      <c r="B12" s="315"/>
      <c r="C12" s="319"/>
      <c r="D12" s="191">
        <v>1001</v>
      </c>
      <c r="E12" s="320" t="s">
        <v>243</v>
      </c>
      <c r="F12" s="320">
        <v>4249</v>
      </c>
      <c r="G12" s="180" t="s">
        <v>6728</v>
      </c>
      <c r="H12" s="180" t="s">
        <v>6729</v>
      </c>
      <c r="I12" s="321">
        <v>42995</v>
      </c>
      <c r="J12" s="180" t="s">
        <v>201</v>
      </c>
      <c r="K12" s="180" t="s">
        <v>69</v>
      </c>
      <c r="L12" s="123" t="s">
        <v>7145</v>
      </c>
      <c r="M12" s="322" t="s">
        <v>35</v>
      </c>
      <c r="N12" s="323"/>
      <c r="O12" s="113"/>
      <c r="P12" s="113"/>
    </row>
    <row r="13" spans="1:16" s="113" customFormat="1" ht="39.950000000000003" customHeight="1" x14ac:dyDescent="0.35">
      <c r="A13" s="314"/>
      <c r="B13" s="324"/>
      <c r="C13" s="325"/>
      <c r="D13" s="190">
        <v>1002</v>
      </c>
      <c r="E13" s="317" t="s">
        <v>243</v>
      </c>
      <c r="F13" s="317">
        <v>1622</v>
      </c>
      <c r="G13" s="143" t="s">
        <v>2727</v>
      </c>
      <c r="H13" s="143" t="s">
        <v>2730</v>
      </c>
      <c r="I13" s="262">
        <v>42430</v>
      </c>
      <c r="J13" s="143" t="s">
        <v>201</v>
      </c>
      <c r="K13" s="143" t="s">
        <v>69</v>
      </c>
      <c r="L13" s="108" t="s">
        <v>7145</v>
      </c>
      <c r="M13" s="318" t="s">
        <v>25</v>
      </c>
      <c r="N13" s="286"/>
    </row>
    <row r="14" spans="1:16" s="113" customFormat="1" ht="39.950000000000003" customHeight="1" x14ac:dyDescent="0.35">
      <c r="A14" s="314"/>
      <c r="B14" s="324"/>
      <c r="C14" s="183"/>
      <c r="D14" s="190">
        <v>1041</v>
      </c>
      <c r="E14" s="168" t="s">
        <v>243</v>
      </c>
      <c r="F14" s="168"/>
      <c r="G14" s="143" t="s">
        <v>2731</v>
      </c>
      <c r="H14" s="143" t="s">
        <v>2736</v>
      </c>
      <c r="I14" s="144"/>
      <c r="J14" s="145" t="s">
        <v>201</v>
      </c>
      <c r="K14" s="145" t="s">
        <v>69</v>
      </c>
      <c r="L14" s="199" t="s">
        <v>7145</v>
      </c>
      <c r="M14" s="146" t="s">
        <v>26</v>
      </c>
      <c r="N14" s="286"/>
    </row>
    <row r="15" spans="1:16" s="113" customFormat="1" ht="39.950000000000003" customHeight="1" x14ac:dyDescent="0.35">
      <c r="A15" s="314"/>
      <c r="B15" s="324"/>
      <c r="C15" s="183"/>
      <c r="D15" s="190">
        <v>1042</v>
      </c>
      <c r="E15" s="168" t="s">
        <v>243</v>
      </c>
      <c r="F15" s="168"/>
      <c r="G15" s="143" t="s">
        <v>2772</v>
      </c>
      <c r="H15" s="143" t="s">
        <v>2778</v>
      </c>
      <c r="I15" s="144"/>
      <c r="J15" s="145" t="s">
        <v>201</v>
      </c>
      <c r="K15" s="145" t="s">
        <v>69</v>
      </c>
      <c r="L15" s="199" t="s">
        <v>7145</v>
      </c>
      <c r="M15" s="146" t="s">
        <v>23</v>
      </c>
      <c r="N15" s="286"/>
    </row>
    <row r="16" spans="1:16" s="113" customFormat="1" ht="39.950000000000003" customHeight="1" x14ac:dyDescent="0.35">
      <c r="A16" s="314"/>
      <c r="B16" s="324"/>
      <c r="C16" s="183"/>
      <c r="D16" s="190"/>
      <c r="E16" s="168"/>
      <c r="F16" s="168"/>
      <c r="G16" s="143"/>
      <c r="H16" s="143"/>
      <c r="I16" s="144"/>
      <c r="J16" s="145"/>
      <c r="K16" s="145"/>
      <c r="L16" s="199"/>
      <c r="M16" s="146"/>
      <c r="N16" s="286"/>
    </row>
    <row r="17" spans="1:16" s="113" customFormat="1" ht="39.950000000000003" customHeight="1" x14ac:dyDescent="0.35">
      <c r="A17" s="314"/>
      <c r="B17" s="324"/>
      <c r="C17" s="183"/>
      <c r="D17" s="190">
        <v>1004</v>
      </c>
      <c r="E17" s="168" t="s">
        <v>243</v>
      </c>
      <c r="F17" s="168">
        <v>3444</v>
      </c>
      <c r="G17" s="143" t="s">
        <v>3721</v>
      </c>
      <c r="H17" s="143" t="s">
        <v>3722</v>
      </c>
      <c r="I17" s="144">
        <v>42441</v>
      </c>
      <c r="J17" s="145" t="s">
        <v>201</v>
      </c>
      <c r="K17" s="145" t="s">
        <v>69</v>
      </c>
      <c r="L17" s="199" t="s">
        <v>24</v>
      </c>
      <c r="M17" s="146" t="s">
        <v>33</v>
      </c>
      <c r="N17" s="286"/>
    </row>
    <row r="18" spans="1:16" s="113" customFormat="1" ht="39.950000000000003" customHeight="1" x14ac:dyDescent="0.35">
      <c r="A18" s="314"/>
      <c r="B18" s="324"/>
      <c r="C18" s="325"/>
      <c r="D18" s="190">
        <v>1003</v>
      </c>
      <c r="E18" s="317" t="s">
        <v>243</v>
      </c>
      <c r="F18" s="317">
        <v>3443</v>
      </c>
      <c r="G18" s="143" t="s">
        <v>3717</v>
      </c>
      <c r="H18" s="143" t="s">
        <v>3718</v>
      </c>
      <c r="I18" s="262">
        <v>42403</v>
      </c>
      <c r="J18" s="143" t="s">
        <v>201</v>
      </c>
      <c r="K18" s="143" t="s">
        <v>69</v>
      </c>
      <c r="L18" s="108" t="s">
        <v>24</v>
      </c>
      <c r="M18" s="318"/>
      <c r="N18" s="286"/>
      <c r="O18" s="87"/>
      <c r="P18" s="87"/>
    </row>
    <row r="19" spans="1:16" s="113" customFormat="1" ht="39.950000000000003" customHeight="1" x14ac:dyDescent="0.35">
      <c r="A19" s="314"/>
      <c r="B19" s="324"/>
      <c r="C19" s="325"/>
      <c r="D19" s="316"/>
      <c r="E19" s="317"/>
      <c r="F19" s="317"/>
      <c r="G19" s="143"/>
      <c r="H19" s="143"/>
      <c r="I19" s="262"/>
      <c r="J19" s="143"/>
      <c r="K19" s="143"/>
      <c r="L19" s="108"/>
      <c r="M19" s="318"/>
      <c r="N19" s="286"/>
      <c r="O19" s="87"/>
      <c r="P19" s="87"/>
    </row>
    <row r="20" spans="1:16" s="113" customFormat="1" ht="39.950000000000003" customHeight="1" x14ac:dyDescent="0.35">
      <c r="A20" s="314"/>
      <c r="B20" s="324"/>
      <c r="C20" s="183"/>
      <c r="D20" s="190">
        <v>1005</v>
      </c>
      <c r="E20" s="168" t="s">
        <v>243</v>
      </c>
      <c r="F20" s="168">
        <v>4256</v>
      </c>
      <c r="G20" s="143" t="s">
        <v>5647</v>
      </c>
      <c r="H20" s="143" t="s">
        <v>6753</v>
      </c>
      <c r="I20" s="144">
        <v>42743</v>
      </c>
      <c r="J20" s="145" t="s">
        <v>201</v>
      </c>
      <c r="K20" s="145" t="s">
        <v>69</v>
      </c>
      <c r="L20" s="199" t="s">
        <v>4</v>
      </c>
      <c r="M20" s="146" t="s">
        <v>35</v>
      </c>
      <c r="N20" s="286"/>
    </row>
    <row r="21" spans="1:16" s="113" customFormat="1" ht="39.950000000000003" customHeight="1" x14ac:dyDescent="0.35">
      <c r="A21" s="307"/>
      <c r="B21" s="326"/>
      <c r="C21" s="183"/>
      <c r="D21" s="190">
        <v>1006</v>
      </c>
      <c r="E21" s="168" t="s">
        <v>243</v>
      </c>
      <c r="F21" s="168">
        <v>3004</v>
      </c>
      <c r="G21" s="143" t="s">
        <v>1897</v>
      </c>
      <c r="H21" s="143" t="s">
        <v>4134</v>
      </c>
      <c r="I21" s="144">
        <v>42805</v>
      </c>
      <c r="J21" s="145" t="s">
        <v>201</v>
      </c>
      <c r="K21" s="145" t="s">
        <v>69</v>
      </c>
      <c r="L21" s="199" t="s">
        <v>4</v>
      </c>
      <c r="M21" s="146" t="s">
        <v>62</v>
      </c>
      <c r="N21" s="286"/>
    </row>
    <row r="22" spans="1:16" s="113" customFormat="1" ht="39.950000000000003" customHeight="1" x14ac:dyDescent="0.35">
      <c r="A22" s="314"/>
      <c r="B22" s="324"/>
      <c r="C22" s="183"/>
      <c r="D22" s="190">
        <v>1007</v>
      </c>
      <c r="E22" s="168" t="s">
        <v>243</v>
      </c>
      <c r="F22" s="168">
        <v>1466</v>
      </c>
      <c r="G22" s="143" t="s">
        <v>3820</v>
      </c>
      <c r="H22" s="143" t="s">
        <v>3827</v>
      </c>
      <c r="I22" s="144">
        <v>42557</v>
      </c>
      <c r="J22" s="145" t="s">
        <v>201</v>
      </c>
      <c r="K22" s="145" t="s">
        <v>69</v>
      </c>
      <c r="L22" s="199" t="s">
        <v>4</v>
      </c>
      <c r="M22" s="146" t="s">
        <v>62</v>
      </c>
      <c r="N22" s="286"/>
    </row>
    <row r="23" spans="1:16" s="113" customFormat="1" ht="39.950000000000003" customHeight="1" x14ac:dyDescent="0.35">
      <c r="B23" s="103"/>
      <c r="C23" s="183"/>
      <c r="D23" s="190">
        <v>1008</v>
      </c>
      <c r="E23" s="168" t="s">
        <v>243</v>
      </c>
      <c r="F23" s="168">
        <v>4259</v>
      </c>
      <c r="G23" s="143" t="s">
        <v>6761</v>
      </c>
      <c r="H23" s="143" t="s">
        <v>6762</v>
      </c>
      <c r="I23" s="144">
        <v>42559</v>
      </c>
      <c r="J23" s="145" t="s">
        <v>201</v>
      </c>
      <c r="K23" s="145" t="s">
        <v>69</v>
      </c>
      <c r="L23" s="199" t="s">
        <v>4</v>
      </c>
      <c r="M23" s="161"/>
      <c r="N23" s="333"/>
    </row>
    <row r="24" spans="1:16" s="113" customFormat="1" ht="39.950000000000003" customHeight="1" x14ac:dyDescent="0.35">
      <c r="B24" s="103"/>
      <c r="C24" s="183"/>
      <c r="D24" s="190"/>
      <c r="E24" s="168"/>
      <c r="F24" s="168"/>
      <c r="G24" s="143"/>
      <c r="H24" s="143"/>
      <c r="I24" s="144"/>
      <c r="J24" s="145"/>
      <c r="K24" s="145"/>
      <c r="L24" s="199"/>
      <c r="M24" s="161"/>
      <c r="N24" s="333"/>
    </row>
    <row r="25" spans="1:16" s="113" customFormat="1" ht="39.950000000000003" customHeight="1" x14ac:dyDescent="0.35">
      <c r="B25" s="103"/>
      <c r="C25" s="183"/>
      <c r="D25" s="190">
        <v>1009</v>
      </c>
      <c r="E25" s="168" t="s">
        <v>243</v>
      </c>
      <c r="F25" s="168">
        <v>4267</v>
      </c>
      <c r="G25" s="143" t="s">
        <v>6779</v>
      </c>
      <c r="H25" s="143" t="s">
        <v>6780</v>
      </c>
      <c r="I25" s="144">
        <v>43442</v>
      </c>
      <c r="J25" s="145" t="s">
        <v>201</v>
      </c>
      <c r="K25" s="145" t="s">
        <v>69</v>
      </c>
      <c r="L25" s="199" t="s">
        <v>66</v>
      </c>
      <c r="M25" s="146" t="s">
        <v>23</v>
      </c>
      <c r="N25" s="286"/>
    </row>
    <row r="26" spans="1:16" s="113" customFormat="1" ht="39.950000000000003" customHeight="1" x14ac:dyDescent="0.35">
      <c r="B26" s="103"/>
      <c r="C26" s="183"/>
      <c r="D26" s="190">
        <v>1011</v>
      </c>
      <c r="E26" s="168" t="s">
        <v>243</v>
      </c>
      <c r="F26" s="168">
        <v>4240</v>
      </c>
      <c r="G26" s="143" t="s">
        <v>6696</v>
      </c>
      <c r="H26" s="143" t="s">
        <v>6701</v>
      </c>
      <c r="I26" s="144">
        <v>42639</v>
      </c>
      <c r="J26" s="145" t="s">
        <v>201</v>
      </c>
      <c r="K26" s="145" t="s">
        <v>69</v>
      </c>
      <c r="L26" s="199" t="s">
        <v>66</v>
      </c>
      <c r="M26" s="146" t="s">
        <v>35</v>
      </c>
      <c r="N26" s="286"/>
    </row>
    <row r="27" spans="1:16" s="113" customFormat="1" ht="39.950000000000003" customHeight="1" x14ac:dyDescent="0.35">
      <c r="B27" s="103"/>
      <c r="C27" s="183"/>
      <c r="D27" s="190">
        <v>1010</v>
      </c>
      <c r="E27" s="168" t="s">
        <v>243</v>
      </c>
      <c r="F27" s="168">
        <v>4239</v>
      </c>
      <c r="G27" s="143" t="s">
        <v>6696</v>
      </c>
      <c r="H27" s="143" t="s">
        <v>6699</v>
      </c>
      <c r="I27" s="144">
        <v>43373</v>
      </c>
      <c r="J27" s="145" t="s">
        <v>201</v>
      </c>
      <c r="K27" s="145" t="s">
        <v>69</v>
      </c>
      <c r="L27" s="199" t="s">
        <v>66</v>
      </c>
      <c r="M27" s="146" t="s">
        <v>62</v>
      </c>
      <c r="N27" s="286"/>
    </row>
    <row r="28" spans="1:16" s="113" customFormat="1" ht="39.950000000000003" customHeight="1" x14ac:dyDescent="0.35">
      <c r="B28" s="103"/>
      <c r="C28" s="183"/>
      <c r="D28" s="190"/>
      <c r="E28" s="168"/>
      <c r="F28" s="168"/>
      <c r="G28" s="143"/>
      <c r="H28" s="143"/>
      <c r="I28" s="144"/>
      <c r="J28" s="145"/>
      <c r="K28" s="145"/>
      <c r="L28" s="199"/>
      <c r="M28" s="146"/>
      <c r="N28" s="286"/>
    </row>
    <row r="29" spans="1:16" s="113" customFormat="1" ht="39.950000000000003" customHeight="1" x14ac:dyDescent="0.35">
      <c r="B29" s="103"/>
      <c r="C29" s="183"/>
      <c r="D29" s="190">
        <v>1043</v>
      </c>
      <c r="E29" s="168" t="s">
        <v>243</v>
      </c>
      <c r="F29" s="168"/>
      <c r="G29" s="143" t="s">
        <v>6422</v>
      </c>
      <c r="H29" s="143" t="s">
        <v>7124</v>
      </c>
      <c r="I29" s="144"/>
      <c r="J29" s="145" t="s">
        <v>201</v>
      </c>
      <c r="K29" s="145" t="s">
        <v>69</v>
      </c>
      <c r="L29" s="199" t="s">
        <v>7161</v>
      </c>
      <c r="M29" s="146" t="s">
        <v>23</v>
      </c>
      <c r="N29" s="286"/>
    </row>
    <row r="30" spans="1:16" s="113" customFormat="1" ht="39.950000000000003" customHeight="1" x14ac:dyDescent="0.35">
      <c r="B30" s="103"/>
      <c r="C30" s="183"/>
      <c r="D30" s="190"/>
      <c r="E30" s="168"/>
      <c r="F30" s="168"/>
      <c r="G30" s="143"/>
      <c r="H30" s="143"/>
      <c r="I30" s="144"/>
      <c r="J30" s="145"/>
      <c r="K30" s="145"/>
      <c r="L30" s="199"/>
      <c r="M30" s="146"/>
      <c r="N30" s="286"/>
    </row>
    <row r="31" spans="1:16" s="113" customFormat="1" ht="39.950000000000003" customHeight="1" x14ac:dyDescent="0.35">
      <c r="B31" s="103"/>
      <c r="C31" s="325"/>
      <c r="D31" s="240">
        <v>1048</v>
      </c>
      <c r="E31" s="317"/>
      <c r="F31" s="317"/>
      <c r="G31" s="293" t="s">
        <v>7186</v>
      </c>
      <c r="H31" s="293" t="s">
        <v>7187</v>
      </c>
      <c r="I31" s="328"/>
      <c r="J31" s="293" t="s">
        <v>201</v>
      </c>
      <c r="K31" s="293" t="s">
        <v>69</v>
      </c>
      <c r="L31" s="329" t="s">
        <v>16</v>
      </c>
      <c r="M31" s="318"/>
      <c r="N31" s="286"/>
    </row>
    <row r="32" spans="1:16" s="113" customFormat="1" ht="39.950000000000003" customHeight="1" x14ac:dyDescent="0.35">
      <c r="B32" s="103"/>
      <c r="C32" s="325"/>
      <c r="D32" s="327"/>
      <c r="E32" s="317"/>
      <c r="F32" s="317"/>
      <c r="G32" s="293"/>
      <c r="H32" s="293"/>
      <c r="I32" s="328"/>
      <c r="J32" s="293"/>
      <c r="K32" s="293"/>
      <c r="L32" s="329"/>
      <c r="M32" s="318"/>
      <c r="N32" s="286"/>
    </row>
    <row r="33" spans="1:14" s="113" customFormat="1" ht="39.950000000000003" customHeight="1" x14ac:dyDescent="0.35">
      <c r="B33" s="103"/>
      <c r="C33" s="325"/>
      <c r="D33" s="190">
        <v>1012</v>
      </c>
      <c r="E33" s="317" t="s">
        <v>243</v>
      </c>
      <c r="F33" s="317">
        <v>4260</v>
      </c>
      <c r="G33" s="143" t="s">
        <v>6764</v>
      </c>
      <c r="H33" s="143" t="s">
        <v>2274</v>
      </c>
      <c r="I33" s="262">
        <v>42414</v>
      </c>
      <c r="J33" s="143" t="s">
        <v>201</v>
      </c>
      <c r="K33" s="143" t="s">
        <v>69</v>
      </c>
      <c r="L33" s="108" t="s">
        <v>60</v>
      </c>
      <c r="M33" s="318" t="s">
        <v>62</v>
      </c>
      <c r="N33" s="286"/>
    </row>
    <row r="34" spans="1:14" s="113" customFormat="1" ht="39.950000000000003" customHeight="1" x14ac:dyDescent="0.35">
      <c r="B34" s="103"/>
      <c r="C34" s="325"/>
      <c r="D34" s="316"/>
      <c r="E34" s="317"/>
      <c r="F34" s="317"/>
      <c r="G34" s="143"/>
      <c r="H34" s="143"/>
      <c r="I34" s="262"/>
      <c r="J34" s="143"/>
      <c r="K34" s="143"/>
      <c r="L34" s="108"/>
      <c r="M34" s="318"/>
      <c r="N34" s="286"/>
    </row>
    <row r="35" spans="1:14" s="113" customFormat="1" ht="39.950000000000003" customHeight="1" x14ac:dyDescent="0.35">
      <c r="B35" s="103"/>
      <c r="C35" s="183"/>
      <c r="D35" s="190">
        <v>1013</v>
      </c>
      <c r="E35" s="168" t="s">
        <v>243</v>
      </c>
      <c r="F35" s="168">
        <v>3134</v>
      </c>
      <c r="G35" s="143" t="s">
        <v>2020</v>
      </c>
      <c r="H35" s="143" t="s">
        <v>2021</v>
      </c>
      <c r="I35" s="144">
        <v>43133</v>
      </c>
      <c r="J35" s="145" t="s">
        <v>201</v>
      </c>
      <c r="K35" s="145" t="s">
        <v>69</v>
      </c>
      <c r="L35" s="199" t="s">
        <v>55</v>
      </c>
      <c r="M35" s="146" t="s">
        <v>26</v>
      </c>
      <c r="N35" s="286"/>
    </row>
    <row r="36" spans="1:14" s="113" customFormat="1" ht="39.950000000000003" customHeight="1" x14ac:dyDescent="0.35">
      <c r="B36" s="103"/>
      <c r="C36" s="183"/>
      <c r="D36" s="190">
        <v>1046</v>
      </c>
      <c r="E36" s="143" t="s">
        <v>3759</v>
      </c>
      <c r="F36" s="143" t="s">
        <v>3764</v>
      </c>
      <c r="G36" s="143" t="s">
        <v>3759</v>
      </c>
      <c r="H36" s="143" t="s">
        <v>3764</v>
      </c>
      <c r="I36" s="143" t="s">
        <v>3764</v>
      </c>
      <c r="J36" s="145" t="s">
        <v>201</v>
      </c>
      <c r="K36" s="145" t="s">
        <v>69</v>
      </c>
      <c r="L36" s="258" t="s">
        <v>55</v>
      </c>
      <c r="M36" s="146"/>
      <c r="N36" s="286"/>
    </row>
    <row r="37" spans="1:14" s="113" customFormat="1" ht="39.950000000000003" customHeight="1" x14ac:dyDescent="0.35">
      <c r="B37" s="103"/>
      <c r="C37" s="183"/>
      <c r="D37" s="190"/>
      <c r="E37" s="143"/>
      <c r="F37" s="143"/>
      <c r="G37" s="143"/>
      <c r="H37" s="143"/>
      <c r="I37" s="143"/>
      <c r="J37" s="145"/>
      <c r="K37" s="145"/>
      <c r="L37" s="258"/>
      <c r="M37" s="146"/>
      <c r="N37" s="286"/>
    </row>
    <row r="38" spans="1:14" s="113" customFormat="1" ht="39.950000000000003" customHeight="1" x14ac:dyDescent="0.35">
      <c r="B38" s="103"/>
      <c r="C38" s="183"/>
      <c r="D38" s="190">
        <v>1017</v>
      </c>
      <c r="E38" s="168" t="s">
        <v>243</v>
      </c>
      <c r="F38" s="168">
        <v>4277</v>
      </c>
      <c r="G38" s="143" t="s">
        <v>6806</v>
      </c>
      <c r="H38" s="143" t="s">
        <v>6807</v>
      </c>
      <c r="I38" s="144">
        <v>42746</v>
      </c>
      <c r="J38" s="145" t="s">
        <v>201</v>
      </c>
      <c r="K38" s="145" t="s">
        <v>69</v>
      </c>
      <c r="L38" s="199" t="s">
        <v>7146</v>
      </c>
      <c r="M38" s="146" t="s">
        <v>23</v>
      </c>
      <c r="N38" s="286"/>
    </row>
    <row r="39" spans="1:14" s="113" customFormat="1" ht="39.950000000000003" customHeight="1" x14ac:dyDescent="0.35">
      <c r="B39" s="103"/>
      <c r="C39" s="183"/>
      <c r="D39" s="190">
        <v>1014</v>
      </c>
      <c r="E39" s="168" t="s">
        <v>243</v>
      </c>
      <c r="F39" s="168">
        <v>2514</v>
      </c>
      <c r="G39" s="143" t="s">
        <v>1209</v>
      </c>
      <c r="H39" s="143" t="s">
        <v>1665</v>
      </c>
      <c r="I39" s="144">
        <v>42445</v>
      </c>
      <c r="J39" s="145" t="s">
        <v>201</v>
      </c>
      <c r="K39" s="145" t="s">
        <v>69</v>
      </c>
      <c r="L39" s="199" t="s">
        <v>40</v>
      </c>
      <c r="M39" s="146" t="s">
        <v>62</v>
      </c>
      <c r="N39" s="286"/>
    </row>
    <row r="40" spans="1:14" s="113" customFormat="1" ht="39.950000000000003" customHeight="1" x14ac:dyDescent="0.35">
      <c r="B40" s="103"/>
      <c r="C40" s="183"/>
      <c r="D40" s="190">
        <v>1015</v>
      </c>
      <c r="E40" s="168" t="s">
        <v>243</v>
      </c>
      <c r="F40" s="168">
        <v>1737</v>
      </c>
      <c r="G40" s="143" t="s">
        <v>3401</v>
      </c>
      <c r="H40" s="143" t="s">
        <v>3402</v>
      </c>
      <c r="I40" s="144">
        <v>42823</v>
      </c>
      <c r="J40" s="145" t="s">
        <v>201</v>
      </c>
      <c r="K40" s="145" t="s">
        <v>69</v>
      </c>
      <c r="L40" s="199" t="s">
        <v>40</v>
      </c>
      <c r="M40" s="146" t="s">
        <v>37</v>
      </c>
      <c r="N40" s="286"/>
    </row>
    <row r="41" spans="1:14" s="113" customFormat="1" ht="39.950000000000003" customHeight="1" x14ac:dyDescent="0.35">
      <c r="A41" s="87"/>
      <c r="B41" s="198"/>
      <c r="C41" s="183"/>
      <c r="D41" s="190">
        <v>1016</v>
      </c>
      <c r="E41" s="168" t="s">
        <v>243</v>
      </c>
      <c r="F41" s="168">
        <v>4327</v>
      </c>
      <c r="G41" s="143" t="s">
        <v>719</v>
      </c>
      <c r="H41" s="143" t="s">
        <v>1042</v>
      </c>
      <c r="I41" s="144">
        <v>42679</v>
      </c>
      <c r="J41" s="145" t="s">
        <v>201</v>
      </c>
      <c r="K41" s="145" t="s">
        <v>69</v>
      </c>
      <c r="L41" s="199" t="s">
        <v>40</v>
      </c>
      <c r="M41" s="146" t="s">
        <v>62</v>
      </c>
      <c r="N41" s="286"/>
    </row>
    <row r="42" spans="1:14" s="113" customFormat="1" ht="39.950000000000003" customHeight="1" x14ac:dyDescent="0.35">
      <c r="A42" s="87"/>
      <c r="B42" s="198"/>
      <c r="C42" s="183"/>
      <c r="D42" s="190"/>
      <c r="E42" s="168"/>
      <c r="F42" s="168"/>
      <c r="G42" s="143"/>
      <c r="H42" s="143"/>
      <c r="I42" s="144"/>
      <c r="J42" s="145"/>
      <c r="K42" s="145"/>
      <c r="L42" s="199"/>
      <c r="M42" s="146"/>
      <c r="N42" s="286"/>
    </row>
    <row r="43" spans="1:14" s="113" customFormat="1" ht="39.950000000000003" customHeight="1" x14ac:dyDescent="0.35">
      <c r="B43" s="103"/>
      <c r="C43" s="183"/>
      <c r="D43" s="190">
        <v>1047</v>
      </c>
      <c r="E43" s="168" t="s">
        <v>243</v>
      </c>
      <c r="F43" s="168">
        <v>3275</v>
      </c>
      <c r="G43" s="143" t="s">
        <v>2376</v>
      </c>
      <c r="H43" s="143" t="s">
        <v>1248</v>
      </c>
      <c r="I43" s="144">
        <v>42724</v>
      </c>
      <c r="J43" s="145" t="s">
        <v>201</v>
      </c>
      <c r="K43" s="145" t="s">
        <v>69</v>
      </c>
      <c r="L43" s="199" t="s">
        <v>7146</v>
      </c>
      <c r="M43" s="146" t="s">
        <v>62</v>
      </c>
      <c r="N43" s="286"/>
    </row>
    <row r="44" spans="1:14" s="113" customFormat="1" ht="39.950000000000003" customHeight="1" x14ac:dyDescent="0.35">
      <c r="B44" s="103"/>
      <c r="C44" s="183"/>
      <c r="D44" s="190">
        <v>1019</v>
      </c>
      <c r="E44" s="168" t="s">
        <v>243</v>
      </c>
      <c r="F44" s="168">
        <v>4371</v>
      </c>
      <c r="G44" s="143" t="s">
        <v>7023</v>
      </c>
      <c r="H44" s="143" t="s">
        <v>5085</v>
      </c>
      <c r="I44" s="144">
        <v>42464</v>
      </c>
      <c r="J44" s="145" t="s">
        <v>201</v>
      </c>
      <c r="K44" s="145" t="s">
        <v>69</v>
      </c>
      <c r="L44" s="199" t="s">
        <v>7146</v>
      </c>
      <c r="M44" s="146" t="s">
        <v>23</v>
      </c>
      <c r="N44" s="286"/>
    </row>
    <row r="45" spans="1:14" s="113" customFormat="1" ht="39.950000000000003" customHeight="1" x14ac:dyDescent="0.35">
      <c r="B45" s="103"/>
      <c r="C45" s="325"/>
      <c r="D45" s="190">
        <v>1020</v>
      </c>
      <c r="E45" s="317" t="s">
        <v>243</v>
      </c>
      <c r="F45" s="317">
        <v>1122</v>
      </c>
      <c r="G45" s="143" t="s">
        <v>206</v>
      </c>
      <c r="H45" s="143" t="s">
        <v>385</v>
      </c>
      <c r="I45" s="262">
        <v>42444</v>
      </c>
      <c r="J45" s="143" t="s">
        <v>201</v>
      </c>
      <c r="K45" s="143" t="s">
        <v>69</v>
      </c>
      <c r="L45" s="108" t="s">
        <v>7146</v>
      </c>
      <c r="M45" s="318" t="s">
        <v>26</v>
      </c>
      <c r="N45" s="286"/>
    </row>
    <row r="46" spans="1:14" s="113" customFormat="1" ht="39.950000000000003" customHeight="1" x14ac:dyDescent="0.35">
      <c r="B46" s="103"/>
      <c r="C46" s="325"/>
      <c r="D46" s="190">
        <v>1024</v>
      </c>
      <c r="E46" s="317" t="s">
        <v>243</v>
      </c>
      <c r="F46" s="317">
        <v>1123</v>
      </c>
      <c r="G46" s="143" t="s">
        <v>388</v>
      </c>
      <c r="H46" s="143" t="s">
        <v>389</v>
      </c>
      <c r="I46" s="262">
        <v>42598</v>
      </c>
      <c r="J46" s="143" t="s">
        <v>201</v>
      </c>
      <c r="K46" s="143" t="s">
        <v>69</v>
      </c>
      <c r="L46" s="108" t="s">
        <v>7146</v>
      </c>
      <c r="M46" s="318" t="s">
        <v>23</v>
      </c>
      <c r="N46" s="286"/>
    </row>
    <row r="47" spans="1:14" s="113" customFormat="1" ht="39.950000000000003" customHeight="1" x14ac:dyDescent="0.35">
      <c r="B47" s="103"/>
      <c r="C47" s="325"/>
      <c r="D47" s="316"/>
      <c r="E47" s="317"/>
      <c r="F47" s="317"/>
      <c r="G47" s="143"/>
      <c r="H47" s="143"/>
      <c r="I47" s="262"/>
      <c r="J47" s="143"/>
      <c r="K47" s="143"/>
      <c r="L47" s="108"/>
      <c r="M47" s="318"/>
      <c r="N47" s="286"/>
    </row>
    <row r="48" spans="1:14" s="113" customFormat="1" ht="39.950000000000003" customHeight="1" x14ac:dyDescent="0.35">
      <c r="B48" s="103"/>
      <c r="C48" s="183"/>
      <c r="D48" s="190">
        <v>1021</v>
      </c>
      <c r="E48" s="168" t="s">
        <v>243</v>
      </c>
      <c r="F48" s="168">
        <v>3343</v>
      </c>
      <c r="G48" s="143" t="s">
        <v>2873</v>
      </c>
      <c r="H48" s="143" t="s">
        <v>2874</v>
      </c>
      <c r="I48" s="144">
        <v>43155</v>
      </c>
      <c r="J48" s="145" t="s">
        <v>201</v>
      </c>
      <c r="K48" s="145" t="s">
        <v>69</v>
      </c>
      <c r="L48" s="199" t="s">
        <v>7147</v>
      </c>
      <c r="M48" s="146" t="s">
        <v>39</v>
      </c>
      <c r="N48" s="286"/>
    </row>
    <row r="49" spans="2:14" s="113" customFormat="1" ht="39.950000000000003" customHeight="1" x14ac:dyDescent="0.35">
      <c r="B49" s="103"/>
      <c r="C49" s="183"/>
      <c r="D49" s="190">
        <v>1022</v>
      </c>
      <c r="E49" s="168" t="s">
        <v>243</v>
      </c>
      <c r="F49" s="168">
        <v>4122</v>
      </c>
      <c r="G49" s="143" t="s">
        <v>6339</v>
      </c>
      <c r="H49" s="143" t="s">
        <v>6340</v>
      </c>
      <c r="I49" s="144">
        <v>43020</v>
      </c>
      <c r="J49" s="145" t="s">
        <v>201</v>
      </c>
      <c r="K49" s="145" t="s">
        <v>69</v>
      </c>
      <c r="L49" s="199" t="s">
        <v>7147</v>
      </c>
      <c r="M49" s="146" t="s">
        <v>62</v>
      </c>
      <c r="N49" s="286"/>
    </row>
    <row r="50" spans="2:14" s="113" customFormat="1" ht="39.950000000000003" customHeight="1" x14ac:dyDescent="0.35">
      <c r="B50" s="103"/>
      <c r="C50" s="183"/>
      <c r="D50" s="190">
        <v>1023</v>
      </c>
      <c r="E50" s="168" t="s">
        <v>243</v>
      </c>
      <c r="F50" s="168">
        <v>3389</v>
      </c>
      <c r="G50" s="143" t="s">
        <v>3247</v>
      </c>
      <c r="H50" s="143" t="s">
        <v>3248</v>
      </c>
      <c r="I50" s="144">
        <v>42392</v>
      </c>
      <c r="J50" s="145" t="s">
        <v>201</v>
      </c>
      <c r="K50" s="145" t="s">
        <v>69</v>
      </c>
      <c r="L50" s="199" t="s">
        <v>7147</v>
      </c>
      <c r="M50" s="146" t="s">
        <v>33</v>
      </c>
      <c r="N50" s="286"/>
    </row>
    <row r="51" spans="2:14" s="113" customFormat="1" ht="39.950000000000003" customHeight="1" x14ac:dyDescent="0.35">
      <c r="B51" s="103"/>
      <c r="C51" s="183"/>
      <c r="D51" s="190">
        <v>1025</v>
      </c>
      <c r="E51" s="168" t="s">
        <v>243</v>
      </c>
      <c r="F51" s="168">
        <v>4246</v>
      </c>
      <c r="G51" s="143" t="s">
        <v>6721</v>
      </c>
      <c r="H51" s="143" t="s">
        <v>6722</v>
      </c>
      <c r="I51" s="144">
        <v>43379</v>
      </c>
      <c r="J51" s="145" t="s">
        <v>201</v>
      </c>
      <c r="K51" s="145" t="s">
        <v>69</v>
      </c>
      <c r="L51" s="199" t="s">
        <v>7147</v>
      </c>
      <c r="M51" s="146" t="s">
        <v>62</v>
      </c>
      <c r="N51" s="286"/>
    </row>
    <row r="52" spans="2:14" s="113" customFormat="1" ht="39.950000000000003" customHeight="1" x14ac:dyDescent="0.35">
      <c r="B52" s="103"/>
      <c r="C52" s="183"/>
      <c r="D52" s="190">
        <v>1026</v>
      </c>
      <c r="E52" s="168" t="s">
        <v>243</v>
      </c>
      <c r="F52" s="168">
        <v>4273</v>
      </c>
      <c r="G52" s="143" t="s">
        <v>2405</v>
      </c>
      <c r="H52" s="143" t="s">
        <v>6795</v>
      </c>
      <c r="I52" s="144">
        <v>42871</v>
      </c>
      <c r="J52" s="145" t="s">
        <v>201</v>
      </c>
      <c r="K52" s="145" t="s">
        <v>69</v>
      </c>
      <c r="L52" s="199" t="s">
        <v>7147</v>
      </c>
      <c r="M52" s="146" t="s">
        <v>23</v>
      </c>
      <c r="N52" s="286"/>
    </row>
    <row r="53" spans="2:14" s="113" customFormat="1" ht="39.950000000000003" customHeight="1" x14ac:dyDescent="0.35">
      <c r="B53" s="103"/>
      <c r="C53" s="183"/>
      <c r="D53" s="190">
        <v>1027</v>
      </c>
      <c r="E53" s="168" t="s">
        <v>243</v>
      </c>
      <c r="F53" s="168">
        <v>3270</v>
      </c>
      <c r="G53" s="143" t="s">
        <v>2354</v>
      </c>
      <c r="H53" s="143" t="s">
        <v>2355</v>
      </c>
      <c r="I53" s="144">
        <v>42480</v>
      </c>
      <c r="J53" s="145" t="s">
        <v>201</v>
      </c>
      <c r="K53" s="145" t="s">
        <v>69</v>
      </c>
      <c r="L53" s="199" t="s">
        <v>7147</v>
      </c>
      <c r="M53" s="146" t="s">
        <v>37</v>
      </c>
      <c r="N53" s="286"/>
    </row>
    <row r="54" spans="2:14" s="113" customFormat="1" ht="39.950000000000003" customHeight="1" x14ac:dyDescent="0.35">
      <c r="B54" s="103"/>
      <c r="C54" s="183"/>
      <c r="D54" s="190"/>
      <c r="E54" s="168"/>
      <c r="F54" s="168"/>
      <c r="G54" s="143"/>
      <c r="H54" s="143"/>
      <c r="I54" s="144"/>
      <c r="J54" s="145"/>
      <c r="K54" s="145"/>
      <c r="L54" s="199"/>
      <c r="M54" s="146"/>
      <c r="N54" s="286"/>
    </row>
    <row r="55" spans="2:14" s="113" customFormat="1" ht="39.950000000000003" customHeight="1" x14ac:dyDescent="0.35">
      <c r="B55" s="103"/>
      <c r="C55" s="183"/>
      <c r="D55" s="190">
        <v>1028</v>
      </c>
      <c r="E55" s="168" t="s">
        <v>243</v>
      </c>
      <c r="F55" s="168">
        <v>4337</v>
      </c>
      <c r="G55" s="143" t="s">
        <v>210</v>
      </c>
      <c r="H55" s="143" t="s">
        <v>230</v>
      </c>
      <c r="I55" s="144">
        <v>42745</v>
      </c>
      <c r="J55" s="145" t="s">
        <v>201</v>
      </c>
      <c r="K55" s="145" t="s">
        <v>69</v>
      </c>
      <c r="L55" s="199" t="s">
        <v>7091</v>
      </c>
      <c r="M55" s="146" t="s">
        <v>25</v>
      </c>
      <c r="N55" s="286"/>
    </row>
    <row r="56" spans="2:14" s="113" customFormat="1" ht="39.950000000000003" customHeight="1" x14ac:dyDescent="0.35">
      <c r="B56" s="103"/>
      <c r="C56" s="183"/>
      <c r="D56" s="190"/>
      <c r="E56" s="168"/>
      <c r="F56" s="168"/>
      <c r="G56" s="143"/>
      <c r="H56" s="143"/>
      <c r="I56" s="144"/>
      <c r="J56" s="145"/>
      <c r="K56" s="145"/>
      <c r="L56" s="199"/>
      <c r="M56" s="146"/>
      <c r="N56" s="286"/>
    </row>
    <row r="57" spans="2:14" s="113" customFormat="1" ht="39.950000000000003" customHeight="1" x14ac:dyDescent="0.35">
      <c r="B57" s="103"/>
      <c r="C57" s="183"/>
      <c r="D57" s="190">
        <v>1029</v>
      </c>
      <c r="E57" s="168" t="s">
        <v>243</v>
      </c>
      <c r="F57" s="168">
        <v>3545</v>
      </c>
      <c r="G57" s="143" t="s">
        <v>4246</v>
      </c>
      <c r="H57" s="143" t="s">
        <v>4249</v>
      </c>
      <c r="I57" s="144">
        <v>43360</v>
      </c>
      <c r="J57" s="145" t="s">
        <v>201</v>
      </c>
      <c r="K57" s="145" t="s">
        <v>69</v>
      </c>
      <c r="L57" s="199" t="s">
        <v>67</v>
      </c>
      <c r="M57" s="146" t="s">
        <v>23</v>
      </c>
      <c r="N57" s="286"/>
    </row>
    <row r="58" spans="2:14" s="113" customFormat="1" ht="39.950000000000003" customHeight="1" x14ac:dyDescent="0.35">
      <c r="B58" s="103"/>
      <c r="C58" s="183"/>
      <c r="D58" s="190">
        <v>1031</v>
      </c>
      <c r="E58" s="168" t="s">
        <v>243</v>
      </c>
      <c r="F58" s="168">
        <v>1179</v>
      </c>
      <c r="G58" s="143" t="s">
        <v>452</v>
      </c>
      <c r="H58" s="143" t="s">
        <v>453</v>
      </c>
      <c r="I58" s="144">
        <v>42679</v>
      </c>
      <c r="J58" s="145" t="s">
        <v>201</v>
      </c>
      <c r="K58" s="145" t="s">
        <v>69</v>
      </c>
      <c r="L58" s="199" t="s">
        <v>67</v>
      </c>
      <c r="M58" s="146" t="s">
        <v>62</v>
      </c>
      <c r="N58" s="286"/>
    </row>
    <row r="59" spans="2:14" s="113" customFormat="1" ht="39.950000000000003" customHeight="1" x14ac:dyDescent="0.35">
      <c r="B59" s="103"/>
      <c r="C59" s="183"/>
      <c r="D59" s="190">
        <v>1032</v>
      </c>
      <c r="E59" s="168" t="s">
        <v>243</v>
      </c>
      <c r="F59" s="168">
        <v>2510</v>
      </c>
      <c r="G59" s="143" t="s">
        <v>1655</v>
      </c>
      <c r="H59" s="143" t="s">
        <v>1658</v>
      </c>
      <c r="I59" s="144">
        <v>43129</v>
      </c>
      <c r="J59" s="145" t="s">
        <v>201</v>
      </c>
      <c r="K59" s="145" t="s">
        <v>69</v>
      </c>
      <c r="L59" s="199" t="s">
        <v>67</v>
      </c>
      <c r="M59" s="161"/>
      <c r="N59" s="333"/>
    </row>
    <row r="60" spans="2:14" s="113" customFormat="1" ht="39.950000000000003" customHeight="1" x14ac:dyDescent="0.35">
      <c r="B60" s="103"/>
      <c r="C60" s="325"/>
      <c r="D60" s="190">
        <v>1034</v>
      </c>
      <c r="E60" s="317" t="s">
        <v>243</v>
      </c>
      <c r="F60" s="317">
        <v>3613</v>
      </c>
      <c r="G60" s="108" t="s">
        <v>4663</v>
      </c>
      <c r="H60" s="143" t="s">
        <v>4664</v>
      </c>
      <c r="I60" s="262">
        <v>42583</v>
      </c>
      <c r="J60" s="143" t="s">
        <v>201</v>
      </c>
      <c r="K60" s="143" t="s">
        <v>69</v>
      </c>
      <c r="L60" s="108" t="s">
        <v>67</v>
      </c>
      <c r="M60" s="318" t="s">
        <v>37</v>
      </c>
      <c r="N60" s="286"/>
    </row>
    <row r="61" spans="2:14" s="113" customFormat="1" ht="39.950000000000003" customHeight="1" x14ac:dyDescent="0.35">
      <c r="B61" s="103"/>
      <c r="C61" s="325"/>
      <c r="D61" s="316"/>
      <c r="E61" s="317"/>
      <c r="F61" s="317"/>
      <c r="G61" s="108"/>
      <c r="H61" s="143"/>
      <c r="I61" s="262"/>
      <c r="J61" s="143"/>
      <c r="K61" s="143"/>
      <c r="L61" s="108"/>
      <c r="M61" s="318"/>
      <c r="N61" s="286"/>
    </row>
    <row r="62" spans="2:14" s="113" customFormat="1" ht="39.950000000000003" customHeight="1" x14ac:dyDescent="0.35">
      <c r="B62" s="103"/>
      <c r="C62" s="325"/>
      <c r="D62" s="190">
        <v>1035</v>
      </c>
      <c r="E62" s="317" t="s">
        <v>243</v>
      </c>
      <c r="F62" s="317">
        <v>2888</v>
      </c>
      <c r="G62" s="143" t="s">
        <v>1856</v>
      </c>
      <c r="H62" s="143" t="s">
        <v>1077</v>
      </c>
      <c r="I62" s="262">
        <v>42405</v>
      </c>
      <c r="J62" s="143" t="s">
        <v>201</v>
      </c>
      <c r="K62" s="143" t="s">
        <v>69</v>
      </c>
      <c r="L62" s="108" t="s">
        <v>63</v>
      </c>
      <c r="M62" s="318" t="s">
        <v>39</v>
      </c>
      <c r="N62" s="286"/>
    </row>
    <row r="63" spans="2:14" s="113" customFormat="1" ht="39.950000000000003" customHeight="1" x14ac:dyDescent="0.35">
      <c r="B63" s="103"/>
      <c r="C63" s="183"/>
      <c r="D63" s="190">
        <v>1036</v>
      </c>
      <c r="E63" s="168" t="s">
        <v>243</v>
      </c>
      <c r="F63" s="168">
        <v>1169</v>
      </c>
      <c r="G63" s="143" t="s">
        <v>444</v>
      </c>
      <c r="H63" s="143" t="s">
        <v>445</v>
      </c>
      <c r="I63" s="144">
        <v>42869</v>
      </c>
      <c r="J63" s="145" t="s">
        <v>201</v>
      </c>
      <c r="K63" s="145" t="s">
        <v>69</v>
      </c>
      <c r="L63" s="199" t="s">
        <v>63</v>
      </c>
      <c r="M63" s="146" t="s">
        <v>26</v>
      </c>
      <c r="N63" s="286"/>
    </row>
    <row r="64" spans="2:14" s="113" customFormat="1" ht="39.950000000000003" customHeight="1" x14ac:dyDescent="0.35">
      <c r="B64" s="103"/>
      <c r="C64" s="183"/>
      <c r="D64" s="190"/>
      <c r="E64" s="168"/>
      <c r="F64" s="168"/>
      <c r="G64" s="143"/>
      <c r="H64" s="143"/>
      <c r="I64" s="144"/>
      <c r="J64" s="145"/>
      <c r="K64" s="145"/>
      <c r="L64" s="199"/>
      <c r="M64" s="146"/>
      <c r="N64" s="286"/>
    </row>
    <row r="65" spans="1:14" s="113" customFormat="1" ht="39.950000000000003" customHeight="1" x14ac:dyDescent="0.35">
      <c r="B65" s="103"/>
      <c r="C65" s="183"/>
      <c r="D65" s="190">
        <v>1037</v>
      </c>
      <c r="E65" s="168" t="s">
        <v>243</v>
      </c>
      <c r="F65" s="168">
        <v>3687</v>
      </c>
      <c r="G65" s="143" t="s">
        <v>4943</v>
      </c>
      <c r="H65" s="143" t="s">
        <v>4944</v>
      </c>
      <c r="I65" s="144">
        <v>43105</v>
      </c>
      <c r="J65" s="145" t="s">
        <v>201</v>
      </c>
      <c r="K65" s="145" t="s">
        <v>69</v>
      </c>
      <c r="L65" s="199" t="s">
        <v>14</v>
      </c>
      <c r="M65" s="146" t="s">
        <v>37</v>
      </c>
      <c r="N65" s="286"/>
    </row>
    <row r="66" spans="1:14" s="113" customFormat="1" ht="39.950000000000003" customHeight="1" x14ac:dyDescent="0.35">
      <c r="B66" s="103"/>
      <c r="C66" s="183"/>
      <c r="D66" s="190">
        <v>1038</v>
      </c>
      <c r="E66" s="168" t="s">
        <v>243</v>
      </c>
      <c r="F66" s="168">
        <v>3697</v>
      </c>
      <c r="G66" s="143" t="s">
        <v>4969</v>
      </c>
      <c r="H66" s="143" t="s">
        <v>4970</v>
      </c>
      <c r="I66" s="144">
        <v>42641</v>
      </c>
      <c r="J66" s="145" t="s">
        <v>201</v>
      </c>
      <c r="K66" s="145" t="s">
        <v>69</v>
      </c>
      <c r="L66" s="199" t="s">
        <v>14</v>
      </c>
      <c r="M66" s="146"/>
      <c r="N66" s="286"/>
    </row>
    <row r="67" spans="1:14" s="113" customFormat="1" ht="39.950000000000003" customHeight="1" x14ac:dyDescent="0.35">
      <c r="B67" s="103"/>
      <c r="C67" s="183"/>
      <c r="D67" s="190">
        <v>1039</v>
      </c>
      <c r="E67" s="168" t="s">
        <v>243</v>
      </c>
      <c r="F67" s="168">
        <v>3700</v>
      </c>
      <c r="G67" s="143" t="s">
        <v>3693</v>
      </c>
      <c r="H67" s="143" t="s">
        <v>4271</v>
      </c>
      <c r="I67" s="144">
        <v>43117</v>
      </c>
      <c r="J67" s="145" t="s">
        <v>201</v>
      </c>
      <c r="K67" s="145" t="s">
        <v>69</v>
      </c>
      <c r="L67" s="199" t="s">
        <v>14</v>
      </c>
      <c r="M67" s="146" t="s">
        <v>39</v>
      </c>
      <c r="N67" s="286"/>
    </row>
    <row r="68" spans="1:14" s="113" customFormat="1" ht="39.950000000000003" customHeight="1" x14ac:dyDescent="0.35">
      <c r="B68" s="103"/>
      <c r="C68" s="183"/>
      <c r="D68" s="190">
        <v>1040</v>
      </c>
      <c r="E68" s="168" t="s">
        <v>243</v>
      </c>
      <c r="F68" s="168">
        <v>3686</v>
      </c>
      <c r="G68" s="143" t="s">
        <v>4940</v>
      </c>
      <c r="H68" s="143" t="s">
        <v>4941</v>
      </c>
      <c r="I68" s="144">
        <v>42480</v>
      </c>
      <c r="J68" s="145" t="s">
        <v>201</v>
      </c>
      <c r="K68" s="145" t="s">
        <v>69</v>
      </c>
      <c r="L68" s="199" t="s">
        <v>14</v>
      </c>
      <c r="M68" s="146"/>
      <c r="N68" s="286"/>
    </row>
    <row r="69" spans="1:14" s="113" customFormat="1" ht="39.950000000000003" customHeight="1" x14ac:dyDescent="0.35">
      <c r="B69" s="103"/>
      <c r="C69" s="183"/>
      <c r="D69" s="190"/>
      <c r="E69" s="168"/>
      <c r="F69" s="168"/>
      <c r="G69" s="143"/>
      <c r="H69" s="143"/>
      <c r="I69" s="144"/>
      <c r="J69" s="145"/>
      <c r="K69" s="145"/>
      <c r="L69" s="199"/>
      <c r="M69" s="146"/>
      <c r="N69" s="286"/>
    </row>
    <row r="70" spans="1:14" s="113" customFormat="1" ht="39.950000000000003" customHeight="1" x14ac:dyDescent="0.35">
      <c r="B70" s="103"/>
      <c r="C70" s="183"/>
      <c r="D70" s="190">
        <v>1045</v>
      </c>
      <c r="E70" s="168"/>
      <c r="F70" s="168"/>
      <c r="G70" s="143" t="s">
        <v>1863</v>
      </c>
      <c r="H70" s="143" t="s">
        <v>2387</v>
      </c>
      <c r="I70" s="144"/>
      <c r="J70" s="145" t="s">
        <v>201</v>
      </c>
      <c r="K70" s="145" t="s">
        <v>69</v>
      </c>
      <c r="L70" s="199" t="s">
        <v>10</v>
      </c>
      <c r="M70" s="146"/>
      <c r="N70" s="286"/>
    </row>
    <row r="71" spans="1:14" s="113" customFormat="1" ht="39.950000000000003" customHeight="1" x14ac:dyDescent="0.35">
      <c r="B71" s="103"/>
      <c r="C71" s="183"/>
      <c r="D71" s="190"/>
      <c r="E71" s="168"/>
      <c r="F71" s="168"/>
      <c r="G71" s="143"/>
      <c r="H71" s="143"/>
      <c r="I71" s="144"/>
      <c r="J71" s="145"/>
      <c r="K71" s="145"/>
      <c r="L71" s="199"/>
      <c r="M71" s="146"/>
      <c r="N71" s="286"/>
    </row>
    <row r="72" spans="1:14" s="113" customFormat="1" ht="39.950000000000003" customHeight="1" x14ac:dyDescent="0.35">
      <c r="B72" s="103"/>
      <c r="C72" s="183"/>
      <c r="D72" s="190"/>
      <c r="E72" s="168"/>
      <c r="F72" s="168"/>
      <c r="G72" s="143"/>
      <c r="H72" s="143"/>
      <c r="I72" s="144"/>
      <c r="J72" s="145"/>
      <c r="K72" s="145"/>
      <c r="L72" s="199"/>
      <c r="M72" s="146"/>
      <c r="N72" s="286"/>
    </row>
    <row r="73" spans="1:14" s="113" customFormat="1" ht="39.950000000000003" customHeight="1" x14ac:dyDescent="0.35">
      <c r="B73" s="103"/>
      <c r="C73" s="183"/>
      <c r="D73" s="190"/>
      <c r="E73" s="168"/>
      <c r="F73" s="168"/>
      <c r="G73" s="143"/>
      <c r="H73" s="143"/>
      <c r="I73" s="144"/>
      <c r="J73" s="145"/>
      <c r="K73" s="145"/>
      <c r="L73" s="199"/>
      <c r="M73" s="161"/>
      <c r="N73" s="333"/>
    </row>
    <row r="74" spans="1:14" s="113" customFormat="1" ht="39.950000000000003" customHeight="1" x14ac:dyDescent="0.35">
      <c r="B74" s="103"/>
      <c r="C74" s="183"/>
      <c r="D74" s="190"/>
      <c r="E74" s="168"/>
      <c r="F74" s="168"/>
      <c r="G74" s="143"/>
      <c r="H74" s="143"/>
      <c r="I74" s="144"/>
      <c r="J74" s="145"/>
      <c r="K74" s="145"/>
      <c r="L74" s="199"/>
      <c r="M74" s="146"/>
      <c r="N74" s="286"/>
    </row>
    <row r="75" spans="1:14" s="113" customFormat="1" ht="39.950000000000003" customHeight="1" x14ac:dyDescent="0.35">
      <c r="B75" s="103"/>
      <c r="C75" s="183"/>
      <c r="D75" s="190"/>
      <c r="E75" s="168"/>
      <c r="F75" s="168"/>
      <c r="G75" s="143"/>
      <c r="H75" s="143"/>
      <c r="I75" s="144"/>
      <c r="J75" s="145"/>
      <c r="K75" s="145"/>
      <c r="L75" s="199"/>
      <c r="M75" s="146"/>
      <c r="N75" s="286"/>
    </row>
    <row r="76" spans="1:14" s="113" customFormat="1" ht="39.950000000000003" customHeight="1" x14ac:dyDescent="0.35">
      <c r="A76" s="87"/>
      <c r="B76" s="198"/>
      <c r="C76" s="183"/>
      <c r="D76" s="190"/>
      <c r="E76" s="168"/>
      <c r="F76" s="168"/>
      <c r="G76" s="143"/>
      <c r="H76" s="143"/>
      <c r="I76" s="144"/>
      <c r="J76" s="145"/>
      <c r="K76" s="145"/>
      <c r="L76" s="199"/>
      <c r="M76" s="146"/>
      <c r="N76" s="286"/>
    </row>
    <row r="77" spans="1:14" s="113" customFormat="1" ht="39.950000000000003" customHeight="1" x14ac:dyDescent="0.35">
      <c r="B77" s="103"/>
      <c r="C77" s="183"/>
      <c r="D77" s="190"/>
      <c r="E77" s="168"/>
      <c r="F77" s="168"/>
      <c r="G77" s="143"/>
      <c r="H77" s="143"/>
      <c r="I77" s="144"/>
      <c r="J77" s="145"/>
      <c r="K77" s="145"/>
      <c r="L77" s="199"/>
      <c r="M77" s="146"/>
      <c r="N77" s="286"/>
    </row>
    <row r="78" spans="1:14" s="113" customFormat="1" ht="39.950000000000003" customHeight="1" x14ac:dyDescent="0.35">
      <c r="B78" s="103"/>
      <c r="C78" s="183"/>
      <c r="D78" s="190"/>
      <c r="E78" s="143"/>
      <c r="F78" s="143"/>
      <c r="G78" s="143"/>
      <c r="H78" s="143"/>
      <c r="I78" s="143"/>
      <c r="J78" s="145"/>
      <c r="K78" s="145"/>
      <c r="L78" s="258"/>
      <c r="M78" s="146"/>
      <c r="N78" s="286"/>
    </row>
    <row r="79" spans="1:14" s="113" customFormat="1" ht="39.950000000000003" customHeight="1" x14ac:dyDescent="0.35">
      <c r="B79" s="103"/>
      <c r="C79" s="183"/>
      <c r="D79" s="190"/>
      <c r="E79" s="168"/>
      <c r="F79" s="168"/>
      <c r="G79" s="143"/>
      <c r="H79" s="143"/>
      <c r="I79" s="144"/>
      <c r="J79" s="145"/>
      <c r="K79" s="145"/>
      <c r="L79" s="199"/>
      <c r="M79" s="146"/>
      <c r="N79" s="286"/>
    </row>
    <row r="80" spans="1:14" s="113" customFormat="1" ht="39.950000000000003" customHeight="1" x14ac:dyDescent="0.35">
      <c r="B80" s="103"/>
      <c r="C80" s="183"/>
      <c r="D80" s="190"/>
      <c r="E80" s="168"/>
      <c r="F80" s="168"/>
      <c r="G80" s="143"/>
      <c r="H80" s="143"/>
      <c r="I80" s="144"/>
      <c r="J80" s="145"/>
      <c r="K80" s="145"/>
      <c r="L80" s="199"/>
      <c r="M80" s="146"/>
      <c r="N80" s="286"/>
    </row>
    <row r="81" spans="2:14" s="113" customFormat="1" ht="39.950000000000003" customHeight="1" x14ac:dyDescent="0.35">
      <c r="B81" s="103"/>
      <c r="C81" s="183"/>
      <c r="D81" s="190"/>
      <c r="E81" s="168"/>
      <c r="F81" s="168"/>
      <c r="G81" s="143"/>
      <c r="H81" s="143"/>
      <c r="I81" s="144"/>
      <c r="J81" s="145"/>
      <c r="K81" s="145"/>
      <c r="L81" s="199"/>
      <c r="M81" s="146"/>
      <c r="N81" s="286"/>
    </row>
    <row r="82" spans="2:14" s="113" customFormat="1" ht="39.950000000000003" customHeight="1" x14ac:dyDescent="0.35">
      <c r="B82" s="103"/>
      <c r="C82" s="183"/>
      <c r="D82" s="190"/>
      <c r="E82" s="168"/>
      <c r="F82" s="168"/>
      <c r="G82" s="143"/>
      <c r="H82" s="143"/>
      <c r="I82" s="144"/>
      <c r="J82" s="145"/>
      <c r="K82" s="145"/>
      <c r="L82" s="199"/>
      <c r="M82" s="146"/>
      <c r="N82" s="286"/>
    </row>
    <row r="83" spans="2:14" s="113" customFormat="1" ht="39.950000000000003" customHeight="1" x14ac:dyDescent="0.35">
      <c r="B83" s="103"/>
      <c r="C83" s="183"/>
      <c r="D83" s="190"/>
      <c r="E83" s="168"/>
      <c r="F83" s="168"/>
      <c r="G83" s="108"/>
      <c r="H83" s="143"/>
      <c r="I83" s="144"/>
      <c r="J83" s="145"/>
      <c r="K83" s="145"/>
      <c r="L83" s="199"/>
      <c r="M83" s="146"/>
      <c r="N83" s="286"/>
    </row>
    <row r="84" spans="2:14" s="113" customFormat="1" ht="39.950000000000003" customHeight="1" x14ac:dyDescent="0.35">
      <c r="B84" s="103"/>
      <c r="C84" s="183"/>
      <c r="D84" s="190"/>
      <c r="E84" s="168"/>
      <c r="F84" s="168"/>
      <c r="G84" s="143"/>
      <c r="H84" s="143"/>
      <c r="I84" s="144"/>
      <c r="J84" s="145"/>
      <c r="K84" s="145"/>
      <c r="L84" s="199"/>
      <c r="M84" s="146"/>
      <c r="N84" s="286"/>
    </row>
    <row r="85" spans="2:14" s="113" customFormat="1" ht="39.950000000000003" customHeight="1" x14ac:dyDescent="0.35">
      <c r="B85" s="103"/>
      <c r="C85" s="183"/>
      <c r="D85" s="190"/>
      <c r="E85" s="168"/>
      <c r="F85" s="168"/>
      <c r="G85" s="143"/>
      <c r="H85" s="143"/>
      <c r="I85" s="144"/>
      <c r="J85" s="145"/>
      <c r="K85" s="145"/>
      <c r="L85" s="199"/>
      <c r="M85" s="146"/>
      <c r="N85" s="286"/>
    </row>
    <row r="86" spans="2:14" s="113" customFormat="1" ht="39.950000000000003" customHeight="1" x14ac:dyDescent="0.35">
      <c r="B86" s="103"/>
      <c r="C86" s="260"/>
      <c r="D86" s="161"/>
      <c r="E86" s="214"/>
      <c r="F86" s="214"/>
      <c r="G86" s="215"/>
      <c r="H86" s="215"/>
      <c r="I86" s="161"/>
      <c r="J86" s="161"/>
      <c r="K86" s="161"/>
      <c r="L86" s="215"/>
      <c r="M86" s="161"/>
      <c r="N86" s="333"/>
    </row>
    <row r="87" spans="2:14" s="113" customFormat="1" ht="39.950000000000003" customHeight="1" x14ac:dyDescent="0.35">
      <c r="B87" s="103"/>
      <c r="C87" s="183"/>
      <c r="D87" s="190"/>
      <c r="E87" s="168"/>
      <c r="F87" s="168"/>
      <c r="G87" s="143"/>
      <c r="H87" s="143"/>
      <c r="I87" s="144"/>
      <c r="J87" s="145"/>
      <c r="K87" s="145"/>
      <c r="L87" s="199"/>
      <c r="M87" s="146"/>
      <c r="N87" s="286"/>
    </row>
    <row r="88" spans="2:14" s="113" customFormat="1" ht="39.950000000000003" customHeight="1" x14ac:dyDescent="0.35">
      <c r="B88" s="103"/>
      <c r="C88" s="183"/>
      <c r="D88" s="190"/>
      <c r="E88" s="168"/>
      <c r="F88" s="168"/>
      <c r="G88" s="143"/>
      <c r="H88" s="143"/>
      <c r="I88" s="144"/>
      <c r="J88" s="145"/>
      <c r="K88" s="145"/>
      <c r="L88" s="199"/>
      <c r="M88" s="146"/>
      <c r="N88" s="286"/>
    </row>
    <row r="89" spans="2:14" s="113" customFormat="1" ht="39.950000000000003" customHeight="1" x14ac:dyDescent="0.35">
      <c r="B89" s="103"/>
      <c r="C89" s="183"/>
      <c r="D89" s="190"/>
      <c r="E89" s="168"/>
      <c r="F89" s="168"/>
      <c r="G89" s="143"/>
      <c r="H89" s="143"/>
      <c r="I89" s="144"/>
      <c r="J89" s="145"/>
      <c r="K89" s="145"/>
      <c r="L89" s="199"/>
      <c r="M89" s="161"/>
      <c r="N89" s="333"/>
    </row>
    <row r="90" spans="2:14" s="113" customFormat="1" ht="39.950000000000003" customHeight="1" x14ac:dyDescent="0.35">
      <c r="B90" s="103"/>
      <c r="C90" s="183"/>
      <c r="D90" s="190"/>
      <c r="E90" s="168"/>
      <c r="F90" s="168"/>
      <c r="G90" s="143"/>
      <c r="H90" s="143"/>
      <c r="I90" s="144"/>
      <c r="J90" s="145"/>
      <c r="K90" s="145"/>
      <c r="L90" s="199"/>
      <c r="M90" s="146"/>
      <c r="N90" s="286"/>
    </row>
    <row r="91" spans="2:14" s="113" customFormat="1" ht="39.950000000000003" customHeight="1" x14ac:dyDescent="0.35">
      <c r="B91" s="103"/>
      <c r="C91" s="183"/>
      <c r="D91" s="190"/>
      <c r="E91" s="168"/>
      <c r="F91" s="168"/>
      <c r="G91" s="143"/>
      <c r="H91" s="143"/>
      <c r="I91" s="144"/>
      <c r="J91" s="145"/>
      <c r="K91" s="145"/>
      <c r="L91" s="199"/>
      <c r="M91" s="146"/>
      <c r="N91" s="286"/>
    </row>
    <row r="92" spans="2:14" s="113" customFormat="1" ht="39.950000000000003" customHeight="1" x14ac:dyDescent="0.35">
      <c r="B92" s="103"/>
      <c r="C92" s="183"/>
      <c r="D92" s="190"/>
      <c r="E92" s="168"/>
      <c r="F92" s="168"/>
      <c r="G92" s="143"/>
      <c r="H92" s="143"/>
      <c r="I92" s="144"/>
      <c r="J92" s="145"/>
      <c r="K92" s="145"/>
      <c r="L92" s="199"/>
      <c r="M92" s="146"/>
      <c r="N92" s="286"/>
    </row>
    <row r="93" spans="2:14" s="113" customFormat="1" ht="39.950000000000003" customHeight="1" x14ac:dyDescent="0.35">
      <c r="B93" s="103"/>
      <c r="C93" s="183"/>
      <c r="D93" s="190"/>
      <c r="E93" s="168"/>
      <c r="F93" s="168"/>
      <c r="G93" s="143"/>
      <c r="H93" s="143"/>
      <c r="I93" s="144"/>
      <c r="J93" s="145"/>
      <c r="K93" s="145"/>
      <c r="L93" s="199"/>
      <c r="M93" s="146"/>
      <c r="N93" s="286"/>
    </row>
    <row r="94" spans="2:14" s="113" customFormat="1" ht="39.950000000000003" customHeight="1" x14ac:dyDescent="0.35">
      <c r="B94" s="103"/>
      <c r="C94" s="183"/>
      <c r="D94" s="190"/>
      <c r="E94" s="168"/>
      <c r="F94" s="168"/>
      <c r="G94" s="143"/>
      <c r="H94" s="143"/>
      <c r="I94" s="144"/>
      <c r="J94" s="145"/>
      <c r="K94" s="145"/>
      <c r="L94" s="199"/>
      <c r="M94" s="146"/>
      <c r="N94" s="286"/>
    </row>
    <row r="95" spans="2:14" s="113" customFormat="1" ht="39.950000000000003" customHeight="1" x14ac:dyDescent="0.35">
      <c r="B95" s="103"/>
      <c r="C95" s="183"/>
      <c r="D95" s="190"/>
      <c r="E95" s="168"/>
      <c r="F95" s="168"/>
      <c r="G95" s="143"/>
      <c r="H95" s="143"/>
      <c r="I95" s="144"/>
      <c r="J95" s="145"/>
      <c r="K95" s="145"/>
      <c r="L95" s="199"/>
      <c r="M95" s="146"/>
      <c r="N95" s="334"/>
    </row>
    <row r="96" spans="2:14" s="113" customFormat="1" ht="39.950000000000003" customHeight="1" x14ac:dyDescent="0.35">
      <c r="B96" s="103"/>
      <c r="C96" s="183"/>
      <c r="D96" s="190"/>
      <c r="E96" s="168"/>
      <c r="F96" s="168"/>
      <c r="G96" s="143"/>
      <c r="H96" s="143"/>
      <c r="I96" s="144"/>
      <c r="J96" s="145"/>
      <c r="K96" s="145"/>
      <c r="L96" s="199"/>
      <c r="M96" s="146"/>
      <c r="N96" s="286"/>
    </row>
    <row r="97" spans="2:14" s="113" customFormat="1" ht="39.950000000000003" customHeight="1" x14ac:dyDescent="0.35">
      <c r="B97" s="103"/>
      <c r="C97" s="216"/>
      <c r="D97" s="190"/>
      <c r="E97" s="168"/>
      <c r="F97" s="257"/>
      <c r="G97" s="143"/>
      <c r="H97" s="143"/>
      <c r="I97" s="208"/>
      <c r="J97" s="145"/>
      <c r="K97" s="145"/>
      <c r="L97" s="199"/>
      <c r="M97" s="209"/>
      <c r="N97" s="335"/>
    </row>
    <row r="98" spans="2:14" s="113" customFormat="1" ht="39.950000000000003" customHeight="1" x14ac:dyDescent="0.35">
      <c r="B98" s="103"/>
      <c r="C98" s="216"/>
      <c r="D98" s="190"/>
      <c r="E98" s="168"/>
      <c r="F98" s="257"/>
      <c r="G98" s="143"/>
      <c r="H98" s="143"/>
      <c r="I98" s="208"/>
      <c r="J98" s="145"/>
      <c r="K98" s="145"/>
      <c r="L98" s="199"/>
      <c r="M98" s="209"/>
      <c r="N98" s="335"/>
    </row>
    <row r="99" spans="2:14" s="113" customFormat="1" ht="39.950000000000003" customHeight="1" thickBot="1" x14ac:dyDescent="0.4">
      <c r="B99" s="103"/>
      <c r="C99" s="216"/>
      <c r="D99" s="222"/>
      <c r="E99" s="223"/>
      <c r="F99" s="223"/>
      <c r="G99" s="185"/>
      <c r="H99" s="185"/>
      <c r="I99" s="186"/>
      <c r="J99" s="187"/>
      <c r="K99" s="187"/>
      <c r="L99" s="259"/>
      <c r="M99" s="209"/>
      <c r="N99" s="335"/>
    </row>
    <row r="100" spans="2:14" s="113" customFormat="1" ht="39.950000000000003" customHeight="1" thickBot="1" x14ac:dyDescent="0.4">
      <c r="B100" s="103"/>
      <c r="C100" s="200"/>
      <c r="D100" s="191"/>
      <c r="E100" s="179"/>
      <c r="F100" s="179"/>
      <c r="G100" s="180"/>
      <c r="H100" s="180"/>
      <c r="I100" s="181"/>
      <c r="J100" s="182"/>
      <c r="K100" s="182"/>
      <c r="L100" s="207"/>
      <c r="M100" s="147"/>
      <c r="N100" s="336"/>
    </row>
  </sheetData>
  <autoFilter ref="A10:N100" xr:uid="{00000000-0009-0000-0000-000002000000}">
    <sortState xmlns:xlrd2="http://schemas.microsoft.com/office/spreadsheetml/2017/richdata2" ref="A11:N100">
      <sortCondition ref="C12:C100"/>
    </sortState>
  </autoFilter>
  <sortState xmlns:xlrd2="http://schemas.microsoft.com/office/spreadsheetml/2017/richdata2" ref="C38:N41">
    <sortCondition ref="G38:G41"/>
  </sortState>
  <mergeCells count="3">
    <mergeCell ref="L5:N5"/>
    <mergeCell ref="L6:N6"/>
    <mergeCell ref="C7:N7"/>
  </mergeCells>
  <printOptions horizontalCentered="1"/>
  <pageMargins left="0" right="0" top="7.874015748031496E-2" bottom="3.937007874015748E-2" header="0.31496062992125984" footer="0.31496062992125984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1000000}">
          <x14:formula1>
            <xm:f>EVENT!#REF!</xm:f>
          </x14:formula1>
          <xm:sqref>E10:E12</xm:sqref>
        </x14:dataValidation>
        <x14:dataValidation type="list" showInputMessage="1" showErrorMessage="1" xr:uid="{00000000-0002-0000-0200-000000000000}">
          <x14:formula1>
            <xm:f>EVENT!$B$3:$B$5</xm:f>
          </x14:formula1>
          <xm:sqref>E13:E100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4"/>
  <sheetViews>
    <sheetView topLeftCell="C7" zoomScale="70" zoomScaleNormal="70" workbookViewId="0">
      <selection activeCell="L84" sqref="L84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425781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5.140625" style="91" customWidth="1"/>
    <col min="13" max="13" width="15.140625" style="90" hidden="1" customWidth="1"/>
    <col min="14" max="14" width="17.42578125" style="91" customWidth="1"/>
  </cols>
  <sheetData>
    <row r="2" spans="1:15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1:15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5" ht="36" x14ac:dyDescent="0.55000000000000004">
      <c r="B4" s="93"/>
      <c r="C4" s="396" t="s">
        <v>7096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5" ht="28.5" x14ac:dyDescent="0.45">
      <c r="B5" s="404" t="s">
        <v>7189</v>
      </c>
      <c r="C5" s="404"/>
      <c r="D5" s="404"/>
      <c r="E5" s="404"/>
      <c r="F5" s="404"/>
      <c r="G5" s="404"/>
      <c r="H5" s="404"/>
      <c r="I5" s="404"/>
      <c r="J5" s="404"/>
      <c r="K5" s="404"/>
      <c r="L5" s="402" t="s">
        <v>7188</v>
      </c>
      <c r="M5" s="402"/>
      <c r="N5" s="402"/>
    </row>
    <row r="6" spans="1:15" ht="24.75" customHeight="1" x14ac:dyDescent="0.45">
      <c r="B6" s="162"/>
      <c r="C6" s="403" t="s">
        <v>7209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</row>
    <row r="7" spans="1:15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6" t="s">
        <v>7178</v>
      </c>
      <c r="M7" s="95"/>
      <c r="N7" s="348"/>
    </row>
    <row r="8" spans="1:15" ht="15.75" thickBot="1" x14ac:dyDescent="0.3">
      <c r="B8" s="79"/>
      <c r="C8" s="247"/>
      <c r="D8" s="248"/>
      <c r="E8" s="248"/>
      <c r="F8" s="248"/>
      <c r="G8" s="249"/>
      <c r="H8" s="249"/>
      <c r="I8" s="248"/>
      <c r="J8" s="248"/>
      <c r="K8" s="248"/>
      <c r="L8" s="249"/>
      <c r="M8" s="248"/>
      <c r="N8" s="249"/>
    </row>
    <row r="9" spans="1:15" s="87" customFormat="1" ht="38.450000000000003" customHeight="1" thickBot="1" x14ac:dyDescent="0.4">
      <c r="B9" s="81" t="s">
        <v>199</v>
      </c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150" t="s">
        <v>51</v>
      </c>
      <c r="N9" s="349" t="s">
        <v>7099</v>
      </c>
    </row>
    <row r="10" spans="1:15" s="87" customFormat="1" ht="38.450000000000003" customHeight="1" x14ac:dyDescent="0.35">
      <c r="A10" s="113"/>
      <c r="B10" s="197"/>
      <c r="C10" s="380"/>
      <c r="D10" s="281">
        <v>2138</v>
      </c>
      <c r="E10" s="373"/>
      <c r="F10" s="373"/>
      <c r="G10" s="188" t="s">
        <v>2731</v>
      </c>
      <c r="H10" s="188" t="s">
        <v>2732</v>
      </c>
      <c r="I10" s="176"/>
      <c r="J10" s="176" t="s">
        <v>201</v>
      </c>
      <c r="K10" s="176" t="s">
        <v>70</v>
      </c>
      <c r="L10" s="188" t="s">
        <v>64</v>
      </c>
      <c r="M10" s="381"/>
      <c r="N10" s="383"/>
      <c r="O10" s="113"/>
    </row>
    <row r="11" spans="1:15" s="87" customFormat="1" ht="38.450000000000003" customHeight="1" x14ac:dyDescent="0.35">
      <c r="A11" s="113"/>
      <c r="B11" s="197"/>
      <c r="C11" s="384"/>
      <c r="D11" s="165"/>
      <c r="E11" s="169"/>
      <c r="F11" s="169"/>
      <c r="G11" s="143"/>
      <c r="H11" s="143"/>
      <c r="I11" s="145"/>
      <c r="J11" s="145"/>
      <c r="K11" s="145"/>
      <c r="L11" s="143"/>
      <c r="M11" s="165"/>
      <c r="N11" s="385"/>
      <c r="O11" s="113"/>
    </row>
    <row r="12" spans="1:15" s="87" customFormat="1" ht="38.450000000000003" customHeight="1" x14ac:dyDescent="0.35">
      <c r="A12" s="113"/>
      <c r="B12" s="197"/>
      <c r="C12" s="190"/>
      <c r="D12" s="190">
        <v>2100</v>
      </c>
      <c r="E12" s="168" t="s">
        <v>245</v>
      </c>
      <c r="F12" s="168">
        <v>3442</v>
      </c>
      <c r="G12" s="143" t="s">
        <v>3713</v>
      </c>
      <c r="H12" s="143" t="s">
        <v>3714</v>
      </c>
      <c r="I12" s="144">
        <v>41931</v>
      </c>
      <c r="J12" s="145" t="s">
        <v>201</v>
      </c>
      <c r="K12" s="145" t="s">
        <v>70</v>
      </c>
      <c r="L12" s="143" t="s">
        <v>24</v>
      </c>
      <c r="M12" s="110" t="s">
        <v>25</v>
      </c>
      <c r="N12" s="344"/>
      <c r="O12" s="113"/>
    </row>
    <row r="13" spans="1:15" s="87" customFormat="1" ht="38.450000000000003" customHeight="1" x14ac:dyDescent="0.35">
      <c r="A13" s="113"/>
      <c r="B13" s="197"/>
      <c r="C13" s="190"/>
      <c r="D13" s="190">
        <v>2101</v>
      </c>
      <c r="E13" s="168" t="s">
        <v>245</v>
      </c>
      <c r="F13" s="168">
        <v>4381</v>
      </c>
      <c r="G13" s="143" t="s">
        <v>1774</v>
      </c>
      <c r="H13" s="143" t="s">
        <v>7048</v>
      </c>
      <c r="I13" s="144" t="s">
        <v>7049</v>
      </c>
      <c r="J13" s="145" t="s">
        <v>201</v>
      </c>
      <c r="K13" s="145" t="s">
        <v>70</v>
      </c>
      <c r="L13" s="143" t="s">
        <v>24</v>
      </c>
      <c r="M13" s="110" t="s">
        <v>25</v>
      </c>
      <c r="N13" s="344"/>
      <c r="O13" s="113"/>
    </row>
    <row r="14" spans="1:15" s="87" customFormat="1" ht="38.450000000000003" customHeight="1" x14ac:dyDescent="0.35">
      <c r="A14" s="113"/>
      <c r="B14" s="197"/>
      <c r="C14" s="190"/>
      <c r="D14" s="190">
        <v>2102</v>
      </c>
      <c r="E14" s="168" t="s">
        <v>245</v>
      </c>
      <c r="F14" s="168">
        <v>1353</v>
      </c>
      <c r="G14" s="143" t="s">
        <v>3622</v>
      </c>
      <c r="H14" s="143" t="s">
        <v>3623</v>
      </c>
      <c r="I14" s="144">
        <v>42005</v>
      </c>
      <c r="J14" s="145" t="s">
        <v>201</v>
      </c>
      <c r="K14" s="145" t="s">
        <v>70</v>
      </c>
      <c r="L14" s="143" t="s">
        <v>24</v>
      </c>
      <c r="M14" s="110" t="s">
        <v>25</v>
      </c>
      <c r="N14" s="386"/>
      <c r="O14" s="113"/>
    </row>
    <row r="15" spans="1:15" s="87" customFormat="1" ht="38.450000000000003" customHeight="1" x14ac:dyDescent="0.35">
      <c r="A15" s="113"/>
      <c r="B15" s="197"/>
      <c r="C15" s="190"/>
      <c r="D15" s="190"/>
      <c r="E15" s="168"/>
      <c r="F15" s="168"/>
      <c r="G15" s="143"/>
      <c r="H15" s="143"/>
      <c r="I15" s="144"/>
      <c r="J15" s="145"/>
      <c r="K15" s="145"/>
      <c r="L15" s="143"/>
      <c r="M15" s="110"/>
      <c r="N15" s="386"/>
      <c r="O15" s="113"/>
    </row>
    <row r="16" spans="1:15" s="87" customFormat="1" ht="38.450000000000003" customHeight="1" x14ac:dyDescent="0.35">
      <c r="A16" s="113"/>
      <c r="B16" s="197"/>
      <c r="C16" s="190"/>
      <c r="D16" s="190">
        <v>2149</v>
      </c>
      <c r="E16" s="168"/>
      <c r="F16" s="168"/>
      <c r="G16" s="143" t="s">
        <v>4654</v>
      </c>
      <c r="H16" s="143" t="s">
        <v>7194</v>
      </c>
      <c r="I16" s="144"/>
      <c r="J16" s="145" t="s">
        <v>201</v>
      </c>
      <c r="K16" s="145" t="s">
        <v>70</v>
      </c>
      <c r="L16" s="143" t="s">
        <v>4</v>
      </c>
      <c r="M16" s="110"/>
      <c r="N16" s="386"/>
      <c r="O16" s="113"/>
    </row>
    <row r="17" spans="1:15" s="87" customFormat="1" ht="38.450000000000003" customHeight="1" x14ac:dyDescent="0.35">
      <c r="A17" s="113"/>
      <c r="B17" s="197"/>
      <c r="C17" s="190"/>
      <c r="D17" s="190">
        <v>2103</v>
      </c>
      <c r="E17" s="168" t="s">
        <v>245</v>
      </c>
      <c r="F17" s="168">
        <v>3122</v>
      </c>
      <c r="G17" s="143" t="s">
        <v>1415</v>
      </c>
      <c r="H17" s="143" t="s">
        <v>415</v>
      </c>
      <c r="I17" s="144">
        <v>41812</v>
      </c>
      <c r="J17" s="145" t="s">
        <v>201</v>
      </c>
      <c r="K17" s="145" t="s">
        <v>70</v>
      </c>
      <c r="L17" s="143" t="s">
        <v>4</v>
      </c>
      <c r="M17" s="110" t="s">
        <v>26</v>
      </c>
      <c r="N17" s="318"/>
      <c r="O17" s="113"/>
    </row>
    <row r="18" spans="1:15" s="87" customFormat="1" ht="38.450000000000003" customHeight="1" x14ac:dyDescent="0.35">
      <c r="A18" s="113"/>
      <c r="B18" s="197"/>
      <c r="C18" s="190"/>
      <c r="D18" s="190"/>
      <c r="E18" s="168"/>
      <c r="F18" s="168"/>
      <c r="G18" s="143"/>
      <c r="H18" s="143"/>
      <c r="I18" s="144"/>
      <c r="J18" s="145"/>
      <c r="K18" s="145"/>
      <c r="L18" s="143"/>
      <c r="M18" s="110"/>
      <c r="N18" s="318"/>
      <c r="O18" s="113"/>
    </row>
    <row r="19" spans="1:15" s="87" customFormat="1" ht="38.450000000000003" customHeight="1" x14ac:dyDescent="0.35">
      <c r="A19" s="113"/>
      <c r="B19" s="197"/>
      <c r="C19" s="170"/>
      <c r="D19" s="227">
        <v>2104</v>
      </c>
      <c r="E19" s="228" t="s">
        <v>245</v>
      </c>
      <c r="F19" s="228">
        <v>4238</v>
      </c>
      <c r="G19" s="212" t="s">
        <v>6696</v>
      </c>
      <c r="H19" s="212" t="s">
        <v>6697</v>
      </c>
      <c r="I19" s="171">
        <v>42083</v>
      </c>
      <c r="J19" s="172" t="s">
        <v>201</v>
      </c>
      <c r="K19" s="172" t="s">
        <v>70</v>
      </c>
      <c r="L19" s="212" t="s">
        <v>66</v>
      </c>
      <c r="M19" s="265" t="s">
        <v>33</v>
      </c>
      <c r="N19" s="359"/>
      <c r="O19" s="113"/>
    </row>
    <row r="20" spans="1:15" s="113" customFormat="1" ht="39.950000000000003" customHeight="1" x14ac:dyDescent="0.35">
      <c r="B20" s="103"/>
      <c r="C20" s="142"/>
      <c r="D20" s="190">
        <v>2105</v>
      </c>
      <c r="E20" s="179" t="s">
        <v>245</v>
      </c>
      <c r="F20" s="179">
        <v>4086</v>
      </c>
      <c r="G20" s="143" t="s">
        <v>6211</v>
      </c>
      <c r="H20" s="143" t="s">
        <v>6212</v>
      </c>
      <c r="I20" s="144">
        <v>42091</v>
      </c>
      <c r="J20" s="145" t="s">
        <v>201</v>
      </c>
      <c r="K20" s="145" t="s">
        <v>70</v>
      </c>
      <c r="L20" s="143" t="s">
        <v>66</v>
      </c>
      <c r="M20" s="112" t="s">
        <v>33</v>
      </c>
      <c r="N20" s="359"/>
    </row>
    <row r="21" spans="1:15" s="87" customFormat="1" ht="38.450000000000003" customHeight="1" x14ac:dyDescent="0.35">
      <c r="B21" s="160"/>
      <c r="C21" s="142"/>
      <c r="D21" s="190">
        <v>2106</v>
      </c>
      <c r="E21" s="168" t="s">
        <v>245</v>
      </c>
      <c r="F21" s="168">
        <v>4087</v>
      </c>
      <c r="G21" s="143" t="s">
        <v>6214</v>
      </c>
      <c r="H21" s="143" t="s">
        <v>1941</v>
      </c>
      <c r="I21" s="144">
        <v>41698</v>
      </c>
      <c r="J21" s="145" t="s">
        <v>201</v>
      </c>
      <c r="K21" s="145" t="s">
        <v>70</v>
      </c>
      <c r="L21" s="143" t="s">
        <v>66</v>
      </c>
      <c r="M21" s="265" t="s">
        <v>33</v>
      </c>
      <c r="N21" s="359"/>
      <c r="O21" s="113"/>
    </row>
    <row r="22" spans="1:15" s="87" customFormat="1" ht="38.450000000000003" customHeight="1" x14ac:dyDescent="0.35">
      <c r="B22" s="160"/>
      <c r="C22" s="142"/>
      <c r="D22" s="190"/>
      <c r="E22" s="168"/>
      <c r="F22" s="168"/>
      <c r="G22" s="143"/>
      <c r="H22" s="143"/>
      <c r="I22" s="144"/>
      <c r="J22" s="145"/>
      <c r="K22" s="145"/>
      <c r="L22" s="143"/>
      <c r="M22" s="265"/>
      <c r="N22" s="359"/>
      <c r="O22" s="113"/>
    </row>
    <row r="23" spans="1:15" s="87" customFormat="1" ht="38.450000000000003" customHeight="1" x14ac:dyDescent="0.35">
      <c r="A23" s="113"/>
      <c r="B23" s="197"/>
      <c r="C23" s="142"/>
      <c r="D23" s="190">
        <v>2139</v>
      </c>
      <c r="E23" s="168"/>
      <c r="F23" s="168"/>
      <c r="G23" s="143" t="s">
        <v>3914</v>
      </c>
      <c r="H23" s="143" t="s">
        <v>2788</v>
      </c>
      <c r="I23" s="144"/>
      <c r="J23" s="145" t="s">
        <v>201</v>
      </c>
      <c r="K23" s="145" t="s">
        <v>70</v>
      </c>
      <c r="L23" s="143" t="s">
        <v>7162</v>
      </c>
      <c r="M23" s="265"/>
      <c r="N23" s="323"/>
      <c r="O23" s="113"/>
    </row>
    <row r="24" spans="1:15" s="87" customFormat="1" ht="38.450000000000003" customHeight="1" x14ac:dyDescent="0.35">
      <c r="A24" s="113"/>
      <c r="B24" s="197"/>
      <c r="C24" s="142"/>
      <c r="D24" s="190"/>
      <c r="E24" s="168"/>
      <c r="F24" s="168"/>
      <c r="G24" s="143"/>
      <c r="H24" s="143"/>
      <c r="I24" s="144"/>
      <c r="J24" s="145"/>
      <c r="K24" s="145"/>
      <c r="L24" s="143"/>
      <c r="M24" s="265"/>
      <c r="N24" s="323"/>
      <c r="O24" s="113"/>
    </row>
    <row r="25" spans="1:15" s="87" customFormat="1" ht="38.450000000000003" customHeight="1" x14ac:dyDescent="0.35">
      <c r="A25" s="113"/>
      <c r="B25" s="197"/>
      <c r="C25" s="142"/>
      <c r="D25" s="190">
        <v>2140</v>
      </c>
      <c r="E25" s="168"/>
      <c r="F25" s="168"/>
      <c r="G25" s="143" t="s">
        <v>1096</v>
      </c>
      <c r="H25" s="143" t="s">
        <v>1631</v>
      </c>
      <c r="I25" s="144"/>
      <c r="J25" s="145" t="s">
        <v>201</v>
      </c>
      <c r="K25" s="145" t="s">
        <v>70</v>
      </c>
      <c r="L25" s="143" t="s">
        <v>6</v>
      </c>
      <c r="M25" s="265"/>
      <c r="N25" s="323"/>
      <c r="O25" s="113"/>
    </row>
    <row r="26" spans="1:15" s="87" customFormat="1" ht="38.450000000000003" customHeight="1" x14ac:dyDescent="0.35">
      <c r="A26" s="113"/>
      <c r="B26" s="197"/>
      <c r="C26" s="142"/>
      <c r="D26" s="190"/>
      <c r="E26" s="168"/>
      <c r="F26" s="168"/>
      <c r="G26" s="143"/>
      <c r="H26" s="143"/>
      <c r="I26" s="144"/>
      <c r="J26" s="145"/>
      <c r="K26" s="145"/>
      <c r="L26" s="143"/>
      <c r="M26" s="265"/>
      <c r="N26" s="323"/>
      <c r="O26" s="113"/>
    </row>
    <row r="27" spans="1:15" s="87" customFormat="1" ht="38.450000000000003" customHeight="1" x14ac:dyDescent="0.35">
      <c r="A27" s="113"/>
      <c r="B27" s="197"/>
      <c r="C27" s="142"/>
      <c r="D27" s="190">
        <v>2144</v>
      </c>
      <c r="E27" s="168"/>
      <c r="F27" s="168"/>
      <c r="G27" s="143" t="s">
        <v>4024</v>
      </c>
      <c r="H27" s="143" t="s">
        <v>7159</v>
      </c>
      <c r="I27" s="144"/>
      <c r="J27" s="145" t="s">
        <v>201</v>
      </c>
      <c r="K27" s="145" t="s">
        <v>70</v>
      </c>
      <c r="L27" s="143" t="s">
        <v>60</v>
      </c>
      <c r="M27" s="265"/>
      <c r="N27" s="351"/>
      <c r="O27" s="113"/>
    </row>
    <row r="28" spans="1:15" s="87" customFormat="1" ht="38.450000000000003" customHeight="1" x14ac:dyDescent="0.35">
      <c r="A28" s="113"/>
      <c r="B28" s="197"/>
      <c r="C28" s="170"/>
      <c r="D28" s="227"/>
      <c r="E28" s="212"/>
      <c r="F28" s="212"/>
      <c r="G28" s="212"/>
      <c r="H28" s="212"/>
      <c r="I28" s="212"/>
      <c r="J28" s="172"/>
      <c r="K28" s="172"/>
      <c r="L28" s="387"/>
      <c r="M28" s="382"/>
      <c r="N28" s="389"/>
      <c r="O28" s="113"/>
    </row>
    <row r="29" spans="1:15" s="87" customFormat="1" ht="38.450000000000003" customHeight="1" x14ac:dyDescent="0.35">
      <c r="A29" s="113"/>
      <c r="B29" s="197"/>
      <c r="C29" s="183"/>
      <c r="D29" s="190">
        <v>2107</v>
      </c>
      <c r="E29" s="168" t="s">
        <v>244</v>
      </c>
      <c r="F29" s="168">
        <v>1499</v>
      </c>
      <c r="G29" s="143" t="s">
        <v>2972</v>
      </c>
      <c r="H29" s="143" t="s">
        <v>2973</v>
      </c>
      <c r="I29" s="144">
        <v>41985</v>
      </c>
      <c r="J29" s="145" t="s">
        <v>201</v>
      </c>
      <c r="K29" s="145" t="s">
        <v>70</v>
      </c>
      <c r="L29" s="143" t="s">
        <v>18</v>
      </c>
      <c r="M29" s="110" t="s">
        <v>35</v>
      </c>
      <c r="N29" s="390"/>
      <c r="O29" s="113"/>
    </row>
    <row r="30" spans="1:15" s="87" customFormat="1" ht="38.450000000000003" customHeight="1" x14ac:dyDescent="0.35">
      <c r="A30" s="113"/>
      <c r="B30" s="197"/>
      <c r="C30" s="170"/>
      <c r="D30" s="227"/>
      <c r="E30" s="228"/>
      <c r="F30" s="228"/>
      <c r="G30" s="212"/>
      <c r="H30" s="180"/>
      <c r="I30" s="171"/>
      <c r="J30" s="172"/>
      <c r="K30" s="172"/>
      <c r="L30" s="212"/>
      <c r="M30" s="265"/>
      <c r="N30" s="359"/>
      <c r="O30" s="113"/>
    </row>
    <row r="31" spans="1:15" s="87" customFormat="1" ht="38.450000000000003" customHeight="1" x14ac:dyDescent="0.35">
      <c r="A31" s="113"/>
      <c r="B31" s="197"/>
      <c r="C31" s="142"/>
      <c r="D31" s="190">
        <v>2108</v>
      </c>
      <c r="E31" s="179" t="s">
        <v>245</v>
      </c>
      <c r="F31" s="179">
        <v>3848</v>
      </c>
      <c r="G31" s="143" t="s">
        <v>5509</v>
      </c>
      <c r="H31" s="143" t="s">
        <v>5510</v>
      </c>
      <c r="I31" s="144">
        <v>42289</v>
      </c>
      <c r="J31" s="145" t="s">
        <v>201</v>
      </c>
      <c r="K31" s="145" t="s">
        <v>70</v>
      </c>
      <c r="L31" s="143" t="s">
        <v>55</v>
      </c>
      <c r="M31" s="138" t="s">
        <v>32</v>
      </c>
      <c r="N31" s="351"/>
      <c r="O31" s="113"/>
    </row>
    <row r="32" spans="1:15" s="87" customFormat="1" ht="38.450000000000003" customHeight="1" x14ac:dyDescent="0.35">
      <c r="A32" s="113"/>
      <c r="B32" s="197"/>
      <c r="C32" s="142"/>
      <c r="D32" s="190">
        <v>2109</v>
      </c>
      <c r="E32" s="179" t="s">
        <v>245</v>
      </c>
      <c r="F32" s="179">
        <v>1294</v>
      </c>
      <c r="G32" s="143" t="s">
        <v>614</v>
      </c>
      <c r="H32" s="143" t="s">
        <v>615</v>
      </c>
      <c r="I32" s="144">
        <v>42177</v>
      </c>
      <c r="J32" s="145" t="s">
        <v>201</v>
      </c>
      <c r="K32" s="145" t="s">
        <v>70</v>
      </c>
      <c r="L32" s="143" t="s">
        <v>55</v>
      </c>
      <c r="M32" s="138" t="s">
        <v>32</v>
      </c>
      <c r="N32" s="359"/>
      <c r="O32" s="113"/>
    </row>
    <row r="33" spans="1:15" s="87" customFormat="1" ht="38.450000000000003" customHeight="1" x14ac:dyDescent="0.35">
      <c r="A33" s="113"/>
      <c r="B33" s="197"/>
      <c r="C33" s="142"/>
      <c r="D33" s="190"/>
      <c r="E33" s="179"/>
      <c r="F33" s="179"/>
      <c r="G33" s="143"/>
      <c r="H33" s="143"/>
      <c r="I33" s="144"/>
      <c r="J33" s="145"/>
      <c r="K33" s="145"/>
      <c r="L33" s="143"/>
      <c r="M33" s="138"/>
      <c r="N33" s="359"/>
      <c r="O33" s="113"/>
    </row>
    <row r="34" spans="1:15" s="87" customFormat="1" ht="38.450000000000003" customHeight="1" x14ac:dyDescent="0.35">
      <c r="A34" s="113"/>
      <c r="B34" s="197"/>
      <c r="C34" s="142"/>
      <c r="D34" s="190">
        <v>2110</v>
      </c>
      <c r="E34" s="179" t="s">
        <v>245</v>
      </c>
      <c r="F34" s="179">
        <v>4314</v>
      </c>
      <c r="G34" s="143" t="s">
        <v>6914</v>
      </c>
      <c r="H34" s="143" t="s">
        <v>1694</v>
      </c>
      <c r="I34" s="144">
        <v>42351</v>
      </c>
      <c r="J34" s="145" t="s">
        <v>201</v>
      </c>
      <c r="K34" s="145" t="s">
        <v>70</v>
      </c>
      <c r="L34" s="143" t="s">
        <v>38</v>
      </c>
      <c r="M34" s="138" t="s">
        <v>39</v>
      </c>
      <c r="N34" s="323"/>
      <c r="O34" s="113"/>
    </row>
    <row r="35" spans="1:15" s="87" customFormat="1" ht="38.450000000000003" customHeight="1" x14ac:dyDescent="0.35">
      <c r="A35" s="113"/>
      <c r="B35" s="197"/>
      <c r="C35" s="142"/>
      <c r="D35" s="190"/>
      <c r="E35" s="179"/>
      <c r="F35" s="179"/>
      <c r="G35" s="143"/>
      <c r="H35" s="143"/>
      <c r="I35" s="144"/>
      <c r="J35" s="145"/>
      <c r="K35" s="145"/>
      <c r="L35" s="143"/>
      <c r="M35" s="138"/>
      <c r="N35" s="323"/>
      <c r="O35" s="113"/>
    </row>
    <row r="36" spans="1:15" s="87" customFormat="1" ht="38.450000000000003" customHeight="1" x14ac:dyDescent="0.35">
      <c r="A36" s="113"/>
      <c r="B36" s="197"/>
      <c r="C36" s="142"/>
      <c r="D36" s="190">
        <v>2111</v>
      </c>
      <c r="E36" s="179" t="s">
        <v>245</v>
      </c>
      <c r="F36" s="179">
        <v>4055</v>
      </c>
      <c r="G36" s="143" t="s">
        <v>6092</v>
      </c>
      <c r="H36" s="143" t="s">
        <v>6093</v>
      </c>
      <c r="I36" s="144">
        <v>42059</v>
      </c>
      <c r="J36" s="145" t="s">
        <v>201</v>
      </c>
      <c r="K36" s="145" t="s">
        <v>70</v>
      </c>
      <c r="L36" s="143" t="s">
        <v>40</v>
      </c>
      <c r="M36" s="138" t="s">
        <v>39</v>
      </c>
      <c r="N36" s="351"/>
      <c r="O36" s="113"/>
    </row>
    <row r="37" spans="1:15" s="87" customFormat="1" ht="38.450000000000003" customHeight="1" x14ac:dyDescent="0.35">
      <c r="A37" s="113"/>
      <c r="B37" s="197"/>
      <c r="C37" s="142"/>
      <c r="D37" s="190">
        <v>2112</v>
      </c>
      <c r="E37" s="179" t="s">
        <v>245</v>
      </c>
      <c r="F37" s="179">
        <v>1736</v>
      </c>
      <c r="G37" s="143" t="s">
        <v>3386</v>
      </c>
      <c r="H37" s="143" t="s">
        <v>2578</v>
      </c>
      <c r="I37" s="144">
        <v>42196</v>
      </c>
      <c r="J37" s="145" t="s">
        <v>201</v>
      </c>
      <c r="K37" s="145" t="s">
        <v>70</v>
      </c>
      <c r="L37" s="143" t="s">
        <v>40</v>
      </c>
      <c r="M37" s="138" t="s">
        <v>39</v>
      </c>
      <c r="N37" s="359"/>
      <c r="O37" s="113"/>
    </row>
    <row r="38" spans="1:15" s="87" customFormat="1" ht="38.450000000000003" customHeight="1" x14ac:dyDescent="0.35">
      <c r="A38" s="113"/>
      <c r="B38" s="197"/>
      <c r="C38" s="142"/>
      <c r="D38" s="190">
        <v>2113</v>
      </c>
      <c r="E38" s="179" t="s">
        <v>245</v>
      </c>
      <c r="F38" s="179">
        <v>2564</v>
      </c>
      <c r="G38" s="143" t="s">
        <v>3393</v>
      </c>
      <c r="H38" s="143" t="s">
        <v>3433</v>
      </c>
      <c r="I38" s="144">
        <v>42263</v>
      </c>
      <c r="J38" s="145" t="s">
        <v>201</v>
      </c>
      <c r="K38" s="145" t="s">
        <v>70</v>
      </c>
      <c r="L38" s="143" t="s">
        <v>40</v>
      </c>
      <c r="M38" s="138" t="s">
        <v>39</v>
      </c>
      <c r="N38" s="351"/>
      <c r="O38" s="113"/>
    </row>
    <row r="39" spans="1:15" s="87" customFormat="1" ht="38.450000000000003" customHeight="1" x14ac:dyDescent="0.35">
      <c r="A39" s="113"/>
      <c r="B39" s="197"/>
      <c r="C39" s="142"/>
      <c r="D39" s="190"/>
      <c r="E39" s="179"/>
      <c r="F39" s="179"/>
      <c r="G39" s="143"/>
      <c r="H39" s="143"/>
      <c r="I39" s="144"/>
      <c r="J39" s="145"/>
      <c r="K39" s="145"/>
      <c r="L39" s="143"/>
      <c r="M39" s="138"/>
      <c r="N39" s="351"/>
      <c r="O39" s="113"/>
    </row>
    <row r="40" spans="1:15" s="87" customFormat="1" ht="38.450000000000003" customHeight="1" x14ac:dyDescent="0.35">
      <c r="A40" s="113"/>
      <c r="B40" s="197"/>
      <c r="C40" s="142"/>
      <c r="D40" s="190">
        <v>2114</v>
      </c>
      <c r="E40" s="179" t="s">
        <v>245</v>
      </c>
      <c r="F40" s="179">
        <v>4362</v>
      </c>
      <c r="G40" s="143" t="s">
        <v>3123</v>
      </c>
      <c r="H40" s="143" t="s">
        <v>7012</v>
      </c>
      <c r="I40" s="144">
        <v>42067</v>
      </c>
      <c r="J40" s="145" t="s">
        <v>201</v>
      </c>
      <c r="K40" s="145" t="s">
        <v>70</v>
      </c>
      <c r="L40" s="143" t="s">
        <v>41</v>
      </c>
      <c r="M40" s="138" t="s">
        <v>62</v>
      </c>
      <c r="N40" s="323"/>
      <c r="O40" s="113"/>
    </row>
    <row r="41" spans="1:15" s="87" customFormat="1" ht="38.450000000000003" customHeight="1" x14ac:dyDescent="0.35">
      <c r="A41" s="113"/>
      <c r="B41" s="197"/>
      <c r="C41" s="142"/>
      <c r="D41" s="190">
        <v>2141</v>
      </c>
      <c r="E41" s="179"/>
      <c r="F41" s="179"/>
      <c r="G41" s="143" t="s">
        <v>7114</v>
      </c>
      <c r="H41" s="143" t="s">
        <v>6701</v>
      </c>
      <c r="I41" s="144"/>
      <c r="J41" s="145" t="s">
        <v>201</v>
      </c>
      <c r="K41" s="145" t="s">
        <v>70</v>
      </c>
      <c r="L41" s="143" t="s">
        <v>41</v>
      </c>
      <c r="M41" s="112" t="s">
        <v>62</v>
      </c>
      <c r="N41" s="351"/>
      <c r="O41" s="113"/>
    </row>
    <row r="42" spans="1:15" s="87" customFormat="1" ht="38.450000000000003" customHeight="1" x14ac:dyDescent="0.35">
      <c r="A42" s="113"/>
      <c r="B42" s="197"/>
      <c r="C42" s="142"/>
      <c r="D42" s="190">
        <v>2118</v>
      </c>
      <c r="E42" s="179" t="s">
        <v>245</v>
      </c>
      <c r="F42" s="179">
        <v>2980</v>
      </c>
      <c r="G42" s="143" t="s">
        <v>1968</v>
      </c>
      <c r="H42" s="143" t="s">
        <v>1969</v>
      </c>
      <c r="I42" s="144">
        <v>41965</v>
      </c>
      <c r="J42" s="145" t="s">
        <v>201</v>
      </c>
      <c r="K42" s="145" t="s">
        <v>70</v>
      </c>
      <c r="L42" s="143" t="s">
        <v>41</v>
      </c>
      <c r="M42" s="112" t="s">
        <v>62</v>
      </c>
      <c r="N42" s="351"/>
      <c r="O42" s="113"/>
    </row>
    <row r="43" spans="1:15" s="113" customFormat="1" ht="39.950000000000003" customHeight="1" x14ac:dyDescent="0.35">
      <c r="A43" s="87"/>
      <c r="B43" s="198"/>
      <c r="C43" s="142"/>
      <c r="D43" s="190">
        <v>2120</v>
      </c>
      <c r="E43" s="179" t="s">
        <v>245</v>
      </c>
      <c r="F43" s="179">
        <v>4345</v>
      </c>
      <c r="G43" s="143" t="s">
        <v>6984</v>
      </c>
      <c r="H43" s="143" t="s">
        <v>6985</v>
      </c>
      <c r="I43" s="144">
        <v>41891</v>
      </c>
      <c r="J43" s="145" t="s">
        <v>201</v>
      </c>
      <c r="K43" s="145" t="s">
        <v>70</v>
      </c>
      <c r="L43" s="143" t="s">
        <v>41</v>
      </c>
      <c r="M43" s="112" t="s">
        <v>62</v>
      </c>
      <c r="N43" s="323"/>
    </row>
    <row r="44" spans="1:15" s="113" customFormat="1" ht="39.950000000000003" customHeight="1" x14ac:dyDescent="0.35">
      <c r="A44" s="87"/>
      <c r="B44" s="198"/>
      <c r="C44" s="142"/>
      <c r="D44" s="190"/>
      <c r="E44" s="179"/>
      <c r="F44" s="179"/>
      <c r="G44" s="143"/>
      <c r="H44" s="143"/>
      <c r="I44" s="144"/>
      <c r="J44" s="145"/>
      <c r="K44" s="145"/>
      <c r="L44" s="143"/>
      <c r="M44" s="112"/>
      <c r="N44" s="323"/>
    </row>
    <row r="45" spans="1:15" s="113" customFormat="1" ht="39.950000000000003" customHeight="1" x14ac:dyDescent="0.35">
      <c r="A45" s="87"/>
      <c r="B45" s="198"/>
      <c r="C45" s="142"/>
      <c r="D45" s="190">
        <v>2115</v>
      </c>
      <c r="E45" s="179" t="s">
        <v>245</v>
      </c>
      <c r="F45" s="179">
        <v>2450</v>
      </c>
      <c r="G45" s="143" t="s">
        <v>1490</v>
      </c>
      <c r="H45" s="143" t="s">
        <v>262</v>
      </c>
      <c r="I45" s="144">
        <v>41713</v>
      </c>
      <c r="J45" s="145" t="s">
        <v>201</v>
      </c>
      <c r="K45" s="145" t="s">
        <v>70</v>
      </c>
      <c r="L45" s="143" t="s">
        <v>7146</v>
      </c>
      <c r="M45" s="112" t="s">
        <v>62</v>
      </c>
      <c r="N45" s="359"/>
    </row>
    <row r="46" spans="1:15" s="113" customFormat="1" ht="39.950000000000003" customHeight="1" x14ac:dyDescent="0.35">
      <c r="B46" s="103"/>
      <c r="C46" s="142"/>
      <c r="D46" s="190">
        <v>2116</v>
      </c>
      <c r="E46" s="179" t="s">
        <v>245</v>
      </c>
      <c r="F46" s="179">
        <v>2174</v>
      </c>
      <c r="G46" s="143" t="s">
        <v>1490</v>
      </c>
      <c r="H46" s="143" t="s">
        <v>1491</v>
      </c>
      <c r="I46" s="144">
        <v>41713</v>
      </c>
      <c r="J46" s="145" t="s">
        <v>201</v>
      </c>
      <c r="K46" s="145" t="s">
        <v>70</v>
      </c>
      <c r="L46" s="143" t="s">
        <v>7146</v>
      </c>
      <c r="M46" s="112" t="s">
        <v>62</v>
      </c>
      <c r="N46" s="359"/>
    </row>
    <row r="47" spans="1:15" s="113" customFormat="1" ht="39.950000000000003" customHeight="1" x14ac:dyDescent="0.35">
      <c r="B47" s="103"/>
      <c r="C47" s="204"/>
      <c r="D47" s="190">
        <v>2117</v>
      </c>
      <c r="E47" s="179" t="s">
        <v>245</v>
      </c>
      <c r="F47" s="179">
        <v>1526</v>
      </c>
      <c r="G47" s="143" t="s">
        <v>961</v>
      </c>
      <c r="H47" s="143" t="s">
        <v>962</v>
      </c>
      <c r="I47" s="144">
        <v>41855</v>
      </c>
      <c r="J47" s="145" t="s">
        <v>201</v>
      </c>
      <c r="K47" s="145" t="s">
        <v>70</v>
      </c>
      <c r="L47" s="143" t="s">
        <v>7146</v>
      </c>
      <c r="M47" s="112" t="s">
        <v>62</v>
      </c>
      <c r="N47" s="359"/>
    </row>
    <row r="48" spans="1:15" s="113" customFormat="1" ht="39.950000000000003" customHeight="1" x14ac:dyDescent="0.35">
      <c r="B48" s="103"/>
      <c r="C48" s="142"/>
      <c r="D48" s="190">
        <v>2119</v>
      </c>
      <c r="E48" s="179" t="s">
        <v>245</v>
      </c>
      <c r="F48" s="179">
        <v>4368</v>
      </c>
      <c r="G48" s="143" t="s">
        <v>7017</v>
      </c>
      <c r="H48" s="143" t="s">
        <v>7020</v>
      </c>
      <c r="I48" s="144">
        <v>41691</v>
      </c>
      <c r="J48" s="145" t="s">
        <v>201</v>
      </c>
      <c r="K48" s="145" t="s">
        <v>70</v>
      </c>
      <c r="L48" s="143" t="s">
        <v>7146</v>
      </c>
      <c r="M48" s="112" t="s">
        <v>62</v>
      </c>
      <c r="N48" s="359"/>
    </row>
    <row r="49" spans="2:15" s="113" customFormat="1" ht="39.950000000000003" customHeight="1" x14ac:dyDescent="0.35">
      <c r="B49" s="103"/>
      <c r="C49" s="142"/>
      <c r="D49" s="190">
        <v>2121</v>
      </c>
      <c r="E49" s="179" t="s">
        <v>245</v>
      </c>
      <c r="F49" s="179">
        <v>1537</v>
      </c>
      <c r="G49" s="143" t="s">
        <v>381</v>
      </c>
      <c r="H49" s="143" t="s">
        <v>977</v>
      </c>
      <c r="I49" s="144">
        <v>42030</v>
      </c>
      <c r="J49" s="145" t="s">
        <v>201</v>
      </c>
      <c r="K49" s="145" t="s">
        <v>70</v>
      </c>
      <c r="L49" s="143" t="s">
        <v>7146</v>
      </c>
      <c r="M49" s="112" t="s">
        <v>62</v>
      </c>
      <c r="N49" s="359"/>
    </row>
    <row r="50" spans="2:15" s="113" customFormat="1" ht="39.950000000000003" customHeight="1" x14ac:dyDescent="0.35">
      <c r="B50" s="103"/>
      <c r="C50" s="142"/>
      <c r="D50" s="190">
        <v>2122</v>
      </c>
      <c r="E50" s="179" t="s">
        <v>245</v>
      </c>
      <c r="F50" s="179">
        <v>3540</v>
      </c>
      <c r="G50" s="143" t="s">
        <v>4184</v>
      </c>
      <c r="H50" s="143" t="s">
        <v>4185</v>
      </c>
      <c r="I50" s="144">
        <v>41736</v>
      </c>
      <c r="J50" s="145" t="s">
        <v>201</v>
      </c>
      <c r="K50" s="145" t="s">
        <v>70</v>
      </c>
      <c r="L50" s="143" t="s">
        <v>7146</v>
      </c>
      <c r="M50" s="112"/>
      <c r="N50" s="323"/>
    </row>
    <row r="51" spans="2:15" s="113" customFormat="1" ht="39.950000000000003" customHeight="1" x14ac:dyDescent="0.35">
      <c r="B51" s="103"/>
      <c r="C51" s="142"/>
      <c r="D51" s="190"/>
      <c r="E51" s="179"/>
      <c r="F51" s="179"/>
      <c r="G51" s="143"/>
      <c r="H51" s="143"/>
      <c r="I51" s="144"/>
      <c r="J51" s="145"/>
      <c r="K51" s="145"/>
      <c r="L51" s="143"/>
      <c r="M51" s="112"/>
      <c r="N51" s="323"/>
    </row>
    <row r="52" spans="2:15" s="113" customFormat="1" ht="39.950000000000003" customHeight="1" x14ac:dyDescent="0.35">
      <c r="B52" s="103"/>
      <c r="C52" s="142"/>
      <c r="D52" s="190">
        <v>2123</v>
      </c>
      <c r="E52" s="179" t="s">
        <v>245</v>
      </c>
      <c r="F52" s="179">
        <v>4334</v>
      </c>
      <c r="G52" s="143" t="s">
        <v>216</v>
      </c>
      <c r="H52" s="143" t="s">
        <v>208</v>
      </c>
      <c r="I52" s="144">
        <v>42367</v>
      </c>
      <c r="J52" s="145" t="s">
        <v>201</v>
      </c>
      <c r="K52" s="145" t="s">
        <v>70</v>
      </c>
      <c r="L52" s="143" t="s">
        <v>7091</v>
      </c>
      <c r="M52" s="112" t="s">
        <v>23</v>
      </c>
      <c r="N52" s="323"/>
      <c r="O52" s="87"/>
    </row>
    <row r="53" spans="2:15" s="113" customFormat="1" ht="39.950000000000003" customHeight="1" x14ac:dyDescent="0.35">
      <c r="B53" s="103"/>
      <c r="C53" s="142"/>
      <c r="D53" s="190"/>
      <c r="E53" s="179"/>
      <c r="F53" s="179"/>
      <c r="G53" s="143"/>
      <c r="H53" s="143"/>
      <c r="I53" s="144"/>
      <c r="J53" s="145"/>
      <c r="K53" s="145"/>
      <c r="L53" s="143"/>
      <c r="M53" s="112"/>
      <c r="N53" s="323"/>
      <c r="O53" s="87"/>
    </row>
    <row r="54" spans="2:15" s="113" customFormat="1" ht="39.950000000000003" customHeight="1" x14ac:dyDescent="0.35">
      <c r="B54" s="103"/>
      <c r="C54" s="142"/>
      <c r="D54" s="190">
        <v>2127</v>
      </c>
      <c r="E54" s="179" t="s">
        <v>245</v>
      </c>
      <c r="F54" s="179">
        <v>1182</v>
      </c>
      <c r="G54" s="143" t="s">
        <v>456</v>
      </c>
      <c r="H54" s="143" t="s">
        <v>457</v>
      </c>
      <c r="I54" s="144">
        <v>41871</v>
      </c>
      <c r="J54" s="145" t="s">
        <v>201</v>
      </c>
      <c r="K54" s="145" t="s">
        <v>70</v>
      </c>
      <c r="L54" s="143" t="s">
        <v>67</v>
      </c>
      <c r="M54" s="112"/>
      <c r="N54" s="360"/>
      <c r="O54" s="87"/>
    </row>
    <row r="55" spans="2:15" s="113" customFormat="1" ht="39.950000000000003" customHeight="1" x14ac:dyDescent="0.35">
      <c r="B55" s="103"/>
      <c r="C55" s="142"/>
      <c r="D55" s="190"/>
      <c r="E55" s="179"/>
      <c r="F55" s="179"/>
      <c r="G55" s="143"/>
      <c r="H55" s="143"/>
      <c r="I55" s="144"/>
      <c r="J55" s="145"/>
      <c r="K55" s="145"/>
      <c r="L55" s="143"/>
      <c r="M55" s="112"/>
      <c r="N55" s="360"/>
      <c r="O55" s="87"/>
    </row>
    <row r="56" spans="2:15" s="113" customFormat="1" ht="39.950000000000003" customHeight="1" x14ac:dyDescent="0.35">
      <c r="B56" s="103"/>
      <c r="C56" s="142"/>
      <c r="D56" s="190">
        <v>2124</v>
      </c>
      <c r="E56" s="179" t="s">
        <v>245</v>
      </c>
      <c r="F56" s="179">
        <v>1189</v>
      </c>
      <c r="G56" s="143" t="s">
        <v>476</v>
      </c>
      <c r="H56" s="143" t="s">
        <v>480</v>
      </c>
      <c r="I56" s="144">
        <v>41686</v>
      </c>
      <c r="J56" s="145" t="s">
        <v>201</v>
      </c>
      <c r="K56" s="145" t="s">
        <v>70</v>
      </c>
      <c r="L56" s="143" t="s">
        <v>7148</v>
      </c>
      <c r="M56" s="112" t="s">
        <v>23</v>
      </c>
      <c r="N56" s="359"/>
      <c r="O56" s="87"/>
    </row>
    <row r="57" spans="2:15" s="113" customFormat="1" ht="39.950000000000003" customHeight="1" x14ac:dyDescent="0.35">
      <c r="B57" s="103"/>
      <c r="C57" s="142"/>
      <c r="D57" s="190">
        <v>2125</v>
      </c>
      <c r="E57" s="179" t="s">
        <v>245</v>
      </c>
      <c r="F57" s="179">
        <v>2403</v>
      </c>
      <c r="G57" s="143" t="s">
        <v>4236</v>
      </c>
      <c r="H57" s="143" t="s">
        <v>4237</v>
      </c>
      <c r="I57" s="144">
        <v>41776</v>
      </c>
      <c r="J57" s="145" t="s">
        <v>201</v>
      </c>
      <c r="K57" s="145" t="s">
        <v>70</v>
      </c>
      <c r="L57" s="143" t="s">
        <v>7148</v>
      </c>
      <c r="M57" s="112" t="s">
        <v>23</v>
      </c>
      <c r="N57" s="359"/>
      <c r="O57" s="87"/>
    </row>
    <row r="58" spans="2:15" s="113" customFormat="1" ht="39.950000000000003" customHeight="1" x14ac:dyDescent="0.35">
      <c r="B58" s="103"/>
      <c r="C58" s="142"/>
      <c r="D58" s="190">
        <v>2126</v>
      </c>
      <c r="E58" s="179" t="s">
        <v>245</v>
      </c>
      <c r="F58" s="179">
        <v>1775</v>
      </c>
      <c r="G58" s="143" t="s">
        <v>4229</v>
      </c>
      <c r="H58" s="143" t="s">
        <v>4232</v>
      </c>
      <c r="I58" s="144">
        <v>41853</v>
      </c>
      <c r="J58" s="145" t="s">
        <v>201</v>
      </c>
      <c r="K58" s="145" t="s">
        <v>70</v>
      </c>
      <c r="L58" s="143" t="s">
        <v>7148</v>
      </c>
      <c r="M58" s="112" t="s">
        <v>23</v>
      </c>
      <c r="N58" s="359"/>
    </row>
    <row r="59" spans="2:15" s="113" customFormat="1" ht="39.950000000000003" customHeight="1" x14ac:dyDescent="0.35">
      <c r="B59" s="103"/>
      <c r="C59" s="163"/>
      <c r="D59" s="190">
        <v>2146</v>
      </c>
      <c r="E59" s="180"/>
      <c r="F59" s="180"/>
      <c r="G59" s="143" t="s">
        <v>6313</v>
      </c>
      <c r="H59" s="143" t="s">
        <v>6314</v>
      </c>
      <c r="I59" s="143"/>
      <c r="J59" s="145" t="s">
        <v>201</v>
      </c>
      <c r="K59" s="145" t="s">
        <v>70</v>
      </c>
      <c r="L59" s="143" t="s">
        <v>7174</v>
      </c>
      <c r="M59" s="263"/>
      <c r="N59" s="353"/>
    </row>
    <row r="60" spans="2:15" s="113" customFormat="1" ht="39.950000000000003" customHeight="1" x14ac:dyDescent="0.35">
      <c r="B60" s="103"/>
      <c r="C60" s="163"/>
      <c r="D60" s="190"/>
      <c r="E60" s="180"/>
      <c r="F60" s="180"/>
      <c r="G60" s="143"/>
      <c r="H60" s="143"/>
      <c r="I60" s="143"/>
      <c r="J60" s="145"/>
      <c r="K60" s="145"/>
      <c r="L60" s="143"/>
      <c r="M60" s="263"/>
      <c r="N60" s="353"/>
    </row>
    <row r="61" spans="2:15" s="113" customFormat="1" ht="39.950000000000003" customHeight="1" x14ac:dyDescent="0.35">
      <c r="B61" s="103"/>
      <c r="C61" s="142"/>
      <c r="D61" s="190">
        <v>2134</v>
      </c>
      <c r="E61" s="179" t="s">
        <v>245</v>
      </c>
      <c r="F61" s="179">
        <v>1593</v>
      </c>
      <c r="G61" s="143" t="s">
        <v>1059</v>
      </c>
      <c r="H61" s="143" t="s">
        <v>1060</v>
      </c>
      <c r="I61" s="144">
        <v>41730</v>
      </c>
      <c r="J61" s="145" t="s">
        <v>201</v>
      </c>
      <c r="K61" s="145" t="s">
        <v>70</v>
      </c>
      <c r="L61" s="143" t="s">
        <v>63</v>
      </c>
      <c r="M61" s="112"/>
      <c r="N61" s="359"/>
    </row>
    <row r="62" spans="2:15" s="113" customFormat="1" ht="39.950000000000003" customHeight="1" x14ac:dyDescent="0.35">
      <c r="B62" s="103"/>
      <c r="C62" s="142"/>
      <c r="D62" s="190"/>
      <c r="E62" s="179"/>
      <c r="F62" s="179"/>
      <c r="G62" s="143"/>
      <c r="H62" s="143"/>
      <c r="I62" s="144"/>
      <c r="J62" s="145"/>
      <c r="K62" s="145"/>
      <c r="L62" s="143"/>
      <c r="M62" s="112"/>
      <c r="N62" s="359"/>
    </row>
    <row r="63" spans="2:15" s="113" customFormat="1" ht="39.950000000000003" customHeight="1" x14ac:dyDescent="0.35">
      <c r="B63" s="103"/>
      <c r="C63" s="142"/>
      <c r="D63" s="190">
        <v>2129</v>
      </c>
      <c r="E63" s="179" t="s">
        <v>245</v>
      </c>
      <c r="F63" s="179">
        <v>1575</v>
      </c>
      <c r="G63" s="143" t="s">
        <v>1024</v>
      </c>
      <c r="H63" s="143" t="s">
        <v>1027</v>
      </c>
      <c r="I63" s="144">
        <v>41965</v>
      </c>
      <c r="J63" s="145" t="s">
        <v>201</v>
      </c>
      <c r="K63" s="145" t="s">
        <v>70</v>
      </c>
      <c r="L63" s="143" t="s">
        <v>7149</v>
      </c>
      <c r="M63" s="112" t="s">
        <v>35</v>
      </c>
      <c r="N63" s="359"/>
      <c r="O63" s="87"/>
    </row>
    <row r="64" spans="2:15" s="113" customFormat="1" ht="39.950000000000003" customHeight="1" x14ac:dyDescent="0.35">
      <c r="B64" s="103"/>
      <c r="C64" s="142"/>
      <c r="D64" s="190">
        <v>2130</v>
      </c>
      <c r="E64" s="179" t="s">
        <v>245</v>
      </c>
      <c r="F64" s="179">
        <v>1161</v>
      </c>
      <c r="G64" s="143" t="s">
        <v>425</v>
      </c>
      <c r="H64" s="143" t="s">
        <v>426</v>
      </c>
      <c r="I64" s="144">
        <v>42067</v>
      </c>
      <c r="J64" s="145" t="s">
        <v>201</v>
      </c>
      <c r="K64" s="145" t="s">
        <v>70</v>
      </c>
      <c r="L64" s="143" t="s">
        <v>7149</v>
      </c>
      <c r="M64" s="112" t="s">
        <v>35</v>
      </c>
      <c r="N64" s="359"/>
      <c r="O64" s="87"/>
    </row>
    <row r="65" spans="2:14" s="113" customFormat="1" ht="39.950000000000003" customHeight="1" x14ac:dyDescent="0.35">
      <c r="B65" s="103"/>
      <c r="C65" s="142"/>
      <c r="D65" s="190">
        <v>2131</v>
      </c>
      <c r="E65" s="179" t="s">
        <v>245</v>
      </c>
      <c r="F65" s="179">
        <v>1164</v>
      </c>
      <c r="G65" s="143" t="s">
        <v>432</v>
      </c>
      <c r="H65" s="143" t="s">
        <v>433</v>
      </c>
      <c r="I65" s="144">
        <v>41779</v>
      </c>
      <c r="J65" s="145" t="s">
        <v>201</v>
      </c>
      <c r="K65" s="145" t="s">
        <v>70</v>
      </c>
      <c r="L65" s="143" t="s">
        <v>7149</v>
      </c>
      <c r="M65" s="112" t="s">
        <v>35</v>
      </c>
      <c r="N65" s="359"/>
    </row>
    <row r="66" spans="2:14" s="113" customFormat="1" ht="39.950000000000003" customHeight="1" x14ac:dyDescent="0.35">
      <c r="B66" s="103"/>
      <c r="C66" s="142"/>
      <c r="D66" s="190">
        <v>2132</v>
      </c>
      <c r="E66" s="179" t="s">
        <v>245</v>
      </c>
      <c r="F66" s="179">
        <v>4305</v>
      </c>
      <c r="G66" s="143" t="s">
        <v>6882</v>
      </c>
      <c r="H66" s="143" t="s">
        <v>6275</v>
      </c>
      <c r="I66" s="144">
        <v>41825</v>
      </c>
      <c r="J66" s="145" t="s">
        <v>201</v>
      </c>
      <c r="K66" s="145" t="s">
        <v>70</v>
      </c>
      <c r="L66" s="143" t="s">
        <v>7149</v>
      </c>
      <c r="M66" s="112" t="s">
        <v>35</v>
      </c>
      <c r="N66" s="351"/>
    </row>
    <row r="67" spans="2:14" s="113" customFormat="1" ht="39.950000000000003" customHeight="1" x14ac:dyDescent="0.35">
      <c r="B67" s="103"/>
      <c r="C67" s="142"/>
      <c r="D67" s="190">
        <v>2133</v>
      </c>
      <c r="E67" s="179" t="s">
        <v>244</v>
      </c>
      <c r="F67" s="179">
        <v>2968</v>
      </c>
      <c r="G67" s="143" t="s">
        <v>1936</v>
      </c>
      <c r="H67" s="143" t="s">
        <v>1937</v>
      </c>
      <c r="I67" s="144">
        <v>42007</v>
      </c>
      <c r="J67" s="145" t="s">
        <v>201</v>
      </c>
      <c r="K67" s="145" t="s">
        <v>70</v>
      </c>
      <c r="L67" s="143" t="s">
        <v>7149</v>
      </c>
      <c r="M67" s="112" t="s">
        <v>35</v>
      </c>
      <c r="N67" s="359"/>
    </row>
    <row r="68" spans="2:14" s="113" customFormat="1" ht="39.950000000000003" customHeight="1" x14ac:dyDescent="0.35">
      <c r="B68" s="103"/>
      <c r="C68" s="142"/>
      <c r="D68" s="190">
        <v>2135</v>
      </c>
      <c r="E68" s="179" t="s">
        <v>245</v>
      </c>
      <c r="F68" s="179">
        <v>1590</v>
      </c>
      <c r="G68" s="143" t="s">
        <v>1056</v>
      </c>
      <c r="H68" s="143" t="s">
        <v>1057</v>
      </c>
      <c r="I68" s="144">
        <v>42153</v>
      </c>
      <c r="J68" s="145" t="s">
        <v>201</v>
      </c>
      <c r="K68" s="145" t="s">
        <v>70</v>
      </c>
      <c r="L68" s="143" t="s">
        <v>7149</v>
      </c>
      <c r="M68" s="112" t="s">
        <v>35</v>
      </c>
      <c r="N68" s="323"/>
    </row>
    <row r="69" spans="2:14" s="113" customFormat="1" ht="39.950000000000003" customHeight="1" x14ac:dyDescent="0.35">
      <c r="B69" s="103"/>
      <c r="C69" s="142"/>
      <c r="D69" s="190"/>
      <c r="E69" s="179"/>
      <c r="F69" s="179"/>
      <c r="G69" s="143"/>
      <c r="H69" s="143"/>
      <c r="I69" s="144"/>
      <c r="J69" s="145"/>
      <c r="K69" s="145"/>
      <c r="L69" s="143"/>
      <c r="M69" s="112"/>
      <c r="N69" s="323"/>
    </row>
    <row r="70" spans="2:14" s="113" customFormat="1" ht="39.950000000000003" customHeight="1" x14ac:dyDescent="0.35">
      <c r="B70" s="103"/>
      <c r="C70" s="142"/>
      <c r="D70" s="240">
        <v>2148</v>
      </c>
      <c r="E70" s="296"/>
      <c r="F70" s="296"/>
      <c r="G70" s="293" t="s">
        <v>1391</v>
      </c>
      <c r="H70" s="293" t="s">
        <v>7195</v>
      </c>
      <c r="I70" s="294"/>
      <c r="J70" s="295" t="s">
        <v>201</v>
      </c>
      <c r="K70" s="295" t="s">
        <v>70</v>
      </c>
      <c r="L70" s="293" t="s">
        <v>7196</v>
      </c>
      <c r="M70" s="112"/>
      <c r="N70" s="323"/>
    </row>
    <row r="71" spans="2:14" s="113" customFormat="1" ht="39.950000000000003" customHeight="1" x14ac:dyDescent="0.35">
      <c r="B71" s="103"/>
      <c r="C71" s="142"/>
      <c r="D71" s="190"/>
      <c r="E71" s="179"/>
      <c r="F71" s="179"/>
      <c r="G71" s="143"/>
      <c r="H71" s="143"/>
      <c r="I71" s="144"/>
      <c r="J71" s="145"/>
      <c r="K71" s="145"/>
      <c r="L71" s="143"/>
      <c r="M71" s="112"/>
      <c r="N71" s="323"/>
    </row>
    <row r="72" spans="2:14" s="113" customFormat="1" ht="39.950000000000003" customHeight="1" x14ac:dyDescent="0.35">
      <c r="B72" s="103"/>
      <c r="C72" s="142"/>
      <c r="D72" s="190"/>
      <c r="E72" s="179"/>
      <c r="F72" s="179"/>
      <c r="G72" s="143"/>
      <c r="H72" s="143"/>
      <c r="I72" s="144"/>
      <c r="J72" s="145"/>
      <c r="K72" s="145"/>
      <c r="L72" s="143"/>
      <c r="M72" s="112"/>
      <c r="N72" s="323"/>
    </row>
    <row r="73" spans="2:14" s="113" customFormat="1" ht="39.950000000000003" customHeight="1" x14ac:dyDescent="0.35">
      <c r="B73" s="103"/>
      <c r="C73" s="163"/>
      <c r="D73" s="165">
        <v>2143</v>
      </c>
      <c r="E73" s="229"/>
      <c r="F73" s="229"/>
      <c r="G73" s="143" t="s">
        <v>7144</v>
      </c>
      <c r="H73" s="143" t="s">
        <v>3451</v>
      </c>
      <c r="I73" s="145"/>
      <c r="J73" s="145" t="s">
        <v>201</v>
      </c>
      <c r="K73" s="145" t="s">
        <v>70</v>
      </c>
      <c r="L73" s="143" t="s">
        <v>3</v>
      </c>
      <c r="M73" s="166"/>
      <c r="N73" s="379"/>
    </row>
    <row r="74" spans="2:14" s="113" customFormat="1" ht="39.950000000000003" customHeight="1" x14ac:dyDescent="0.35">
      <c r="B74" s="103"/>
      <c r="C74" s="163"/>
      <c r="D74" s="165"/>
      <c r="E74" s="229"/>
      <c r="F74" s="229"/>
      <c r="G74" s="143"/>
      <c r="H74" s="143"/>
      <c r="I74" s="145"/>
      <c r="J74" s="145"/>
      <c r="K74" s="145"/>
      <c r="L74" s="143"/>
      <c r="M74" s="166"/>
      <c r="N74" s="379"/>
    </row>
    <row r="75" spans="2:14" s="113" customFormat="1" ht="39.950000000000003" customHeight="1" x14ac:dyDescent="0.35">
      <c r="B75" s="103"/>
      <c r="C75" s="142"/>
      <c r="D75" s="190">
        <v>2136</v>
      </c>
      <c r="E75" s="179" t="s">
        <v>245</v>
      </c>
      <c r="F75" s="179">
        <v>4291</v>
      </c>
      <c r="G75" s="143" t="s">
        <v>693</v>
      </c>
      <c r="H75" s="143" t="s">
        <v>6837</v>
      </c>
      <c r="I75" s="144" t="s">
        <v>6838</v>
      </c>
      <c r="J75" s="145" t="s">
        <v>201</v>
      </c>
      <c r="K75" s="145" t="s">
        <v>70</v>
      </c>
      <c r="L75" s="143" t="s">
        <v>5</v>
      </c>
      <c r="M75" s="112" t="s">
        <v>25</v>
      </c>
      <c r="N75" s="351"/>
    </row>
    <row r="76" spans="2:14" s="113" customFormat="1" ht="39.950000000000003" customHeight="1" x14ac:dyDescent="0.35">
      <c r="B76" s="103"/>
      <c r="C76" s="142"/>
      <c r="D76" s="190"/>
      <c r="E76" s="179"/>
      <c r="F76" s="179"/>
      <c r="G76" s="143"/>
      <c r="H76" s="143"/>
      <c r="I76" s="144"/>
      <c r="J76" s="145"/>
      <c r="K76" s="145"/>
      <c r="L76" s="143"/>
      <c r="M76" s="112"/>
      <c r="N76" s="351"/>
    </row>
    <row r="77" spans="2:14" s="113" customFormat="1" ht="39.950000000000003" customHeight="1" x14ac:dyDescent="0.35">
      <c r="B77" s="103"/>
      <c r="C77" s="142"/>
      <c r="D77" s="190">
        <v>2137</v>
      </c>
      <c r="E77" s="179" t="s">
        <v>245</v>
      </c>
      <c r="F77" s="179">
        <v>2731</v>
      </c>
      <c r="G77" s="143" t="s">
        <v>3301</v>
      </c>
      <c r="H77" s="143" t="s">
        <v>3304</v>
      </c>
      <c r="I77" s="144">
        <v>42183</v>
      </c>
      <c r="J77" s="145" t="s">
        <v>201</v>
      </c>
      <c r="K77" s="145" t="s">
        <v>70</v>
      </c>
      <c r="L77" s="143" t="s">
        <v>22</v>
      </c>
      <c r="M77" s="112" t="s">
        <v>26</v>
      </c>
      <c r="N77" s="323"/>
    </row>
    <row r="78" spans="2:14" s="113" customFormat="1" ht="39.950000000000003" customHeight="1" x14ac:dyDescent="0.35">
      <c r="B78" s="103"/>
      <c r="C78" s="142"/>
      <c r="D78" s="190">
        <v>2145</v>
      </c>
      <c r="E78" s="179"/>
      <c r="F78" s="179"/>
      <c r="G78" s="143" t="s">
        <v>6500</v>
      </c>
      <c r="H78" s="143" t="s">
        <v>7136</v>
      </c>
      <c r="I78" s="144"/>
      <c r="J78" s="145" t="s">
        <v>201</v>
      </c>
      <c r="K78" s="145" t="s">
        <v>70</v>
      </c>
      <c r="L78" s="143" t="s">
        <v>22</v>
      </c>
      <c r="M78" s="112"/>
      <c r="N78" s="323"/>
    </row>
    <row r="79" spans="2:14" s="113" customFormat="1" ht="39.950000000000003" customHeight="1" x14ac:dyDescent="0.35">
      <c r="B79" s="103"/>
      <c r="C79" s="163"/>
      <c r="D79" s="190"/>
      <c r="E79" s="180"/>
      <c r="F79" s="180"/>
      <c r="G79" s="143"/>
      <c r="H79" s="143"/>
      <c r="I79" s="143"/>
      <c r="J79" s="145"/>
      <c r="K79" s="145"/>
      <c r="L79" s="143"/>
      <c r="M79" s="263" t="s">
        <v>7169</v>
      </c>
      <c r="N79" s="352"/>
    </row>
    <row r="80" spans="2:14" s="113" customFormat="1" ht="39.950000000000003" customHeight="1" x14ac:dyDescent="0.35">
      <c r="B80" s="103"/>
      <c r="C80" s="142"/>
      <c r="D80" s="190"/>
      <c r="E80" s="179"/>
      <c r="F80" s="179"/>
      <c r="G80" s="143"/>
      <c r="H80" s="143"/>
      <c r="I80" s="144"/>
      <c r="J80" s="145"/>
      <c r="K80" s="145"/>
      <c r="L80" s="143"/>
      <c r="M80" s="112"/>
      <c r="N80" s="323"/>
    </row>
    <row r="81" spans="2:15" s="113" customFormat="1" ht="39.950000000000003" customHeight="1" x14ac:dyDescent="0.35">
      <c r="B81" s="103"/>
      <c r="C81" s="142"/>
      <c r="D81" s="190"/>
      <c r="E81" s="179"/>
      <c r="F81" s="179"/>
      <c r="G81" s="143"/>
      <c r="H81" s="143"/>
      <c r="I81" s="144"/>
      <c r="J81" s="145"/>
      <c r="K81" s="145"/>
      <c r="L81" s="143"/>
      <c r="M81" s="112"/>
      <c r="N81" s="351"/>
    </row>
    <row r="82" spans="2:15" s="113" customFormat="1" ht="39.950000000000003" customHeight="1" x14ac:dyDescent="0.35">
      <c r="B82" s="103"/>
      <c r="C82" s="142"/>
      <c r="D82" s="190"/>
      <c r="E82" s="179"/>
      <c r="F82" s="179"/>
      <c r="G82" s="143"/>
      <c r="H82" s="143"/>
      <c r="I82" s="144"/>
      <c r="J82" s="145"/>
      <c r="K82" s="145"/>
      <c r="L82" s="143"/>
      <c r="M82" s="112"/>
      <c r="N82" s="323"/>
    </row>
    <row r="83" spans="2:15" s="113" customFormat="1" ht="39.950000000000003" customHeight="1" x14ac:dyDescent="0.35">
      <c r="B83" s="103"/>
      <c r="C83" s="142"/>
      <c r="D83" s="190"/>
      <c r="E83" s="179"/>
      <c r="F83" s="179"/>
      <c r="G83" s="143"/>
      <c r="H83" s="143"/>
      <c r="I83" s="144"/>
      <c r="J83" s="145"/>
      <c r="K83" s="145"/>
      <c r="L83" s="143"/>
      <c r="M83" s="112"/>
      <c r="N83" s="323"/>
    </row>
    <row r="84" spans="2:15" s="113" customFormat="1" ht="39.950000000000003" customHeight="1" x14ac:dyDescent="0.35">
      <c r="B84" s="103"/>
      <c r="C84" s="142"/>
      <c r="D84" s="190"/>
      <c r="E84" s="179"/>
      <c r="F84" s="179"/>
      <c r="G84" s="143"/>
      <c r="H84" s="143"/>
      <c r="I84" s="144"/>
      <c r="J84" s="145"/>
      <c r="K84" s="145"/>
      <c r="L84" s="143"/>
      <c r="M84" s="112"/>
      <c r="N84" s="323"/>
    </row>
    <row r="85" spans="2:15" s="113" customFormat="1" ht="39.950000000000003" customHeight="1" x14ac:dyDescent="0.35">
      <c r="B85" s="103"/>
      <c r="C85" s="142"/>
      <c r="D85" s="190"/>
      <c r="E85" s="180"/>
      <c r="F85" s="180"/>
      <c r="G85" s="143"/>
      <c r="H85" s="143"/>
      <c r="I85" s="143"/>
      <c r="J85" s="145"/>
      <c r="K85" s="145"/>
      <c r="L85" s="255"/>
      <c r="M85" s="266"/>
      <c r="N85" s="351"/>
    </row>
    <row r="86" spans="2:15" s="113" customFormat="1" ht="39.950000000000003" customHeight="1" x14ac:dyDescent="0.35">
      <c r="B86" s="103"/>
      <c r="C86" s="142"/>
      <c r="D86" s="190"/>
      <c r="E86" s="179"/>
      <c r="F86" s="179"/>
      <c r="G86" s="143"/>
      <c r="H86" s="143"/>
      <c r="I86" s="144"/>
      <c r="J86" s="145"/>
      <c r="K86" s="145"/>
      <c r="L86" s="143"/>
      <c r="M86" s="112"/>
      <c r="N86" s="323"/>
    </row>
    <row r="87" spans="2:15" s="113" customFormat="1" ht="39.950000000000003" customHeight="1" x14ac:dyDescent="0.35">
      <c r="B87" s="103"/>
      <c r="C87" s="142"/>
      <c r="D87" s="190"/>
      <c r="E87" s="179"/>
      <c r="F87" s="179"/>
      <c r="G87" s="143"/>
      <c r="H87" s="143"/>
      <c r="I87" s="144"/>
      <c r="J87" s="145"/>
      <c r="K87" s="145"/>
      <c r="L87" s="143"/>
      <c r="M87" s="112"/>
      <c r="N87" s="323"/>
    </row>
    <row r="88" spans="2:15" s="113" customFormat="1" ht="39.950000000000003" customHeight="1" x14ac:dyDescent="0.35">
      <c r="B88" s="103"/>
      <c r="C88" s="183"/>
      <c r="D88" s="190"/>
      <c r="E88" s="168"/>
      <c r="F88" s="168"/>
      <c r="G88" s="143"/>
      <c r="H88" s="143"/>
      <c r="I88" s="144"/>
      <c r="J88" s="145"/>
      <c r="K88" s="145"/>
      <c r="L88" s="143"/>
      <c r="M88" s="110"/>
      <c r="N88" s="286"/>
    </row>
    <row r="89" spans="2:15" s="113" customFormat="1" ht="39.950000000000003" customHeight="1" x14ac:dyDescent="0.35">
      <c r="B89" s="103"/>
      <c r="C89" s="189"/>
      <c r="D89" s="191"/>
      <c r="E89" s="179"/>
      <c r="F89" s="179"/>
      <c r="G89" s="180"/>
      <c r="H89" s="180"/>
      <c r="I89" s="181"/>
      <c r="J89" s="182"/>
      <c r="K89" s="182"/>
      <c r="L89" s="180"/>
      <c r="M89" s="127"/>
      <c r="N89" s="351"/>
    </row>
    <row r="90" spans="2:15" s="113" customFormat="1" ht="39.950000000000003" customHeight="1" x14ac:dyDescent="0.35">
      <c r="B90" s="103"/>
      <c r="C90" s="142"/>
      <c r="D90" s="190"/>
      <c r="E90" s="179"/>
      <c r="F90" s="179"/>
      <c r="G90" s="143"/>
      <c r="H90" s="143"/>
      <c r="I90" s="144"/>
      <c r="J90" s="145"/>
      <c r="K90" s="145"/>
      <c r="L90" s="143"/>
      <c r="M90" s="112"/>
      <c r="N90" s="351"/>
    </row>
    <row r="91" spans="2:15" s="113" customFormat="1" ht="39.950000000000003" customHeight="1" x14ac:dyDescent="0.35">
      <c r="B91" s="103"/>
      <c r="C91" s="142"/>
      <c r="D91" s="190"/>
      <c r="E91" s="179"/>
      <c r="F91" s="179"/>
      <c r="G91" s="143"/>
      <c r="H91" s="143"/>
      <c r="I91" s="144"/>
      <c r="J91" s="145"/>
      <c r="K91" s="145"/>
      <c r="L91" s="143"/>
      <c r="M91" s="112"/>
      <c r="N91" s="323"/>
    </row>
    <row r="92" spans="2:15" s="113" customFormat="1" ht="39.950000000000003" customHeight="1" x14ac:dyDescent="0.35">
      <c r="B92" s="103"/>
      <c r="C92" s="142"/>
      <c r="D92" s="190"/>
      <c r="E92" s="179"/>
      <c r="F92" s="179"/>
      <c r="G92" s="143"/>
      <c r="H92" s="143"/>
      <c r="I92" s="144"/>
      <c r="J92" s="145"/>
      <c r="K92" s="145"/>
      <c r="L92" s="143"/>
      <c r="M92" s="112"/>
      <c r="N92" s="323"/>
    </row>
    <row r="93" spans="2:15" s="113" customFormat="1" ht="39.950000000000003" customHeight="1" x14ac:dyDescent="0.35">
      <c r="B93" s="103"/>
      <c r="C93" s="142"/>
      <c r="D93" s="190"/>
      <c r="E93" s="179"/>
      <c r="F93" s="179"/>
      <c r="G93" s="143"/>
      <c r="H93" s="143"/>
      <c r="I93" s="144"/>
      <c r="J93" s="145"/>
      <c r="K93" s="145"/>
      <c r="L93" s="143"/>
      <c r="M93" s="112"/>
      <c r="N93" s="323"/>
    </row>
    <row r="94" spans="2:15" s="113" customFormat="1" ht="39.950000000000003" customHeight="1" x14ac:dyDescent="0.35">
      <c r="B94" s="103"/>
      <c r="C94" s="163"/>
      <c r="D94" s="190"/>
      <c r="E94" s="180"/>
      <c r="F94" s="180"/>
      <c r="G94" s="143"/>
      <c r="H94" s="143"/>
      <c r="I94" s="143"/>
      <c r="J94" s="145"/>
      <c r="K94" s="145"/>
      <c r="L94" s="143"/>
      <c r="M94" s="263"/>
      <c r="N94" s="352"/>
      <c r="O94" s="256"/>
    </row>
    <row r="95" spans="2:15" s="113" customFormat="1" ht="39.950000000000003" customHeight="1" x14ac:dyDescent="0.35">
      <c r="B95" s="103"/>
      <c r="C95" s="142"/>
      <c r="D95" s="190"/>
      <c r="E95" s="179"/>
      <c r="F95" s="179"/>
      <c r="G95" s="143"/>
      <c r="H95" s="143"/>
      <c r="I95" s="144"/>
      <c r="J95" s="145"/>
      <c r="K95" s="145"/>
      <c r="L95" s="143"/>
      <c r="M95" s="112"/>
      <c r="N95" s="323"/>
      <c r="O95" s="256"/>
    </row>
    <row r="96" spans="2:15" s="113" customFormat="1" ht="39.950000000000003" customHeight="1" x14ac:dyDescent="0.35">
      <c r="B96" s="103"/>
      <c r="C96" s="142"/>
      <c r="D96" s="190"/>
      <c r="E96" s="179"/>
      <c r="F96" s="179"/>
      <c r="G96" s="143"/>
      <c r="H96" s="143"/>
      <c r="I96" s="144"/>
      <c r="J96" s="145"/>
      <c r="K96" s="145"/>
      <c r="L96" s="143"/>
      <c r="M96" s="112"/>
      <c r="N96" s="323"/>
    </row>
    <row r="97" spans="1:15" s="113" customFormat="1" ht="39.950000000000003" customHeight="1" x14ac:dyDescent="0.35">
      <c r="B97" s="103"/>
      <c r="C97" s="163"/>
      <c r="D97" s="165"/>
      <c r="E97" s="229"/>
      <c r="F97" s="229"/>
      <c r="G97" s="143"/>
      <c r="H97" s="143"/>
      <c r="I97" s="145"/>
      <c r="J97" s="145"/>
      <c r="K97" s="145"/>
      <c r="L97" s="143"/>
      <c r="M97" s="166"/>
      <c r="N97" s="353"/>
    </row>
    <row r="98" spans="1:15" s="113" customFormat="1" ht="39.950000000000003" customHeight="1" x14ac:dyDescent="0.35">
      <c r="B98" s="103"/>
      <c r="C98" s="142"/>
      <c r="D98" s="190"/>
      <c r="E98" s="179"/>
      <c r="F98" s="179"/>
      <c r="G98" s="143"/>
      <c r="H98" s="143"/>
      <c r="I98" s="144"/>
      <c r="J98" s="145"/>
      <c r="K98" s="145"/>
      <c r="L98" s="143"/>
      <c r="M98" s="112"/>
      <c r="N98" s="351"/>
    </row>
    <row r="99" spans="1:15" s="113" customFormat="1" ht="39.950000000000003" customHeight="1" x14ac:dyDescent="0.35">
      <c r="B99" s="103"/>
      <c r="C99" s="142"/>
      <c r="D99" s="190"/>
      <c r="E99" s="179"/>
      <c r="F99" s="179"/>
      <c r="G99" s="143"/>
      <c r="H99" s="143"/>
      <c r="I99" s="144"/>
      <c r="J99" s="145"/>
      <c r="K99" s="145"/>
      <c r="L99" s="143"/>
      <c r="M99" s="112"/>
      <c r="N99" s="323"/>
    </row>
    <row r="100" spans="1:15" s="113" customFormat="1" ht="39.950000000000003" customHeight="1" x14ac:dyDescent="0.35">
      <c r="B100" s="103"/>
      <c r="C100" s="216"/>
      <c r="D100" s="288"/>
      <c r="E100" s="234"/>
      <c r="F100" s="234"/>
      <c r="G100" s="289"/>
      <c r="H100" s="289"/>
      <c r="I100" s="208"/>
      <c r="J100" s="290"/>
      <c r="K100" s="290"/>
      <c r="L100" s="289"/>
      <c r="M100" s="292"/>
      <c r="N100" s="354"/>
    </row>
    <row r="101" spans="1:15" s="113" customFormat="1" ht="39.950000000000003" customHeight="1" x14ac:dyDescent="0.35">
      <c r="B101" s="103"/>
      <c r="C101" s="142"/>
      <c r="D101" s="190"/>
      <c r="E101" s="179"/>
      <c r="F101" s="179"/>
      <c r="G101" s="143"/>
      <c r="H101" s="143"/>
      <c r="I101" s="144"/>
      <c r="J101" s="145"/>
      <c r="K101" s="145"/>
      <c r="L101" s="143"/>
      <c r="M101" s="112"/>
      <c r="N101" s="323"/>
    </row>
    <row r="102" spans="1:15" s="113" customFormat="1" ht="39.950000000000003" customHeight="1" x14ac:dyDescent="0.35">
      <c r="B102" s="103"/>
      <c r="C102" s="142"/>
      <c r="D102" s="190"/>
      <c r="E102" s="179"/>
      <c r="F102" s="179"/>
      <c r="G102" s="143"/>
      <c r="H102" s="143"/>
      <c r="I102" s="144"/>
      <c r="J102" s="145"/>
      <c r="K102" s="145"/>
      <c r="L102" s="143"/>
      <c r="M102" s="112"/>
      <c r="N102" s="323"/>
    </row>
    <row r="103" spans="1:15" s="113" customFormat="1" ht="39.950000000000003" customHeight="1" x14ac:dyDescent="0.35">
      <c r="B103" s="103"/>
      <c r="C103" s="142"/>
      <c r="D103" s="190"/>
      <c r="E103" s="179"/>
      <c r="F103" s="179"/>
      <c r="G103" s="143"/>
      <c r="H103" s="143"/>
      <c r="I103" s="144"/>
      <c r="J103" s="145"/>
      <c r="K103" s="145"/>
      <c r="L103" s="143"/>
      <c r="M103" s="112"/>
      <c r="N103" s="323"/>
      <c r="O103" s="87"/>
    </row>
    <row r="104" spans="1:15" s="113" customFormat="1" ht="39.950000000000003" customHeight="1" x14ac:dyDescent="0.35">
      <c r="B104" s="103"/>
      <c r="C104" s="142"/>
      <c r="D104" s="190"/>
      <c r="E104" s="179"/>
      <c r="F104" s="179"/>
      <c r="G104" s="143"/>
      <c r="H104" s="143"/>
      <c r="I104" s="144"/>
      <c r="J104" s="145"/>
      <c r="K104" s="145"/>
      <c r="L104" s="143"/>
      <c r="M104" s="112"/>
      <c r="N104" s="323"/>
    </row>
    <row r="105" spans="1:15" s="113" customFormat="1" ht="39.950000000000003" customHeight="1" x14ac:dyDescent="0.35">
      <c r="B105" s="103"/>
      <c r="C105" s="142"/>
      <c r="D105" s="190"/>
      <c r="E105" s="179"/>
      <c r="F105" s="179"/>
      <c r="G105" s="143"/>
      <c r="H105" s="143"/>
      <c r="I105" s="144"/>
      <c r="J105" s="145"/>
      <c r="K105" s="145"/>
      <c r="L105" s="143"/>
      <c r="M105" s="112"/>
      <c r="N105" s="351"/>
    </row>
    <row r="106" spans="1:15" s="113" customFormat="1" ht="39.950000000000003" customHeight="1" x14ac:dyDescent="0.35">
      <c r="B106" s="103"/>
      <c r="C106" s="142"/>
      <c r="D106" s="190"/>
      <c r="E106" s="179"/>
      <c r="F106" s="179"/>
      <c r="G106" s="143"/>
      <c r="H106" s="143"/>
      <c r="I106" s="144"/>
      <c r="J106" s="145"/>
      <c r="K106" s="145"/>
      <c r="L106" s="143"/>
      <c r="M106" s="112"/>
      <c r="N106" s="323"/>
    </row>
    <row r="107" spans="1:15" s="113" customFormat="1" ht="39.950000000000003" customHeight="1" x14ac:dyDescent="0.35">
      <c r="B107" s="103"/>
      <c r="C107" s="204"/>
      <c r="D107" s="190"/>
      <c r="E107" s="179"/>
      <c r="F107" s="179"/>
      <c r="G107" s="143"/>
      <c r="H107" s="143"/>
      <c r="I107" s="144"/>
      <c r="J107" s="145"/>
      <c r="K107" s="145"/>
      <c r="L107" s="143"/>
      <c r="M107" s="112"/>
      <c r="N107" s="355"/>
    </row>
    <row r="108" spans="1:15" s="113" customFormat="1" ht="39.950000000000003" customHeight="1" x14ac:dyDescent="0.35">
      <c r="B108" s="103"/>
      <c r="C108" s="142"/>
      <c r="D108" s="190"/>
      <c r="E108" s="179"/>
      <c r="F108" s="179"/>
      <c r="G108" s="143"/>
      <c r="H108" s="143"/>
      <c r="I108" s="144"/>
      <c r="J108" s="145"/>
      <c r="K108" s="145"/>
      <c r="L108" s="143"/>
      <c r="M108" s="112"/>
      <c r="N108" s="323"/>
    </row>
    <row r="109" spans="1:15" s="113" customFormat="1" ht="39.950000000000003" customHeight="1" x14ac:dyDescent="0.35">
      <c r="B109" s="103"/>
      <c r="C109" s="142"/>
      <c r="D109" s="224"/>
      <c r="E109" s="277"/>
      <c r="F109" s="277"/>
      <c r="G109" s="278"/>
      <c r="H109" s="278"/>
      <c r="I109" s="279"/>
      <c r="J109" s="280"/>
      <c r="K109" s="280"/>
      <c r="L109" s="278"/>
      <c r="M109" s="112"/>
      <c r="N109" s="323"/>
    </row>
    <row r="110" spans="1:15" s="113" customFormat="1" ht="39.950000000000003" customHeight="1" x14ac:dyDescent="0.3">
      <c r="A110" s="87"/>
      <c r="B110" s="198"/>
      <c r="C110" s="287"/>
      <c r="D110" s="199"/>
      <c r="E110" s="207"/>
      <c r="F110" s="207"/>
      <c r="G110" s="199"/>
      <c r="H110" s="199"/>
      <c r="I110" s="199"/>
      <c r="J110" s="199"/>
      <c r="K110" s="199"/>
      <c r="L110" s="199"/>
      <c r="M110" s="291"/>
      <c r="N110" s="126"/>
    </row>
    <row r="111" spans="1:15" s="113" customFormat="1" ht="39.950000000000003" customHeight="1" x14ac:dyDescent="0.35">
      <c r="A111" s="87"/>
      <c r="B111" s="198"/>
      <c r="C111" s="142"/>
      <c r="D111" s="190"/>
      <c r="E111" s="179"/>
      <c r="F111" s="179"/>
      <c r="G111" s="143"/>
      <c r="H111" s="143"/>
      <c r="I111" s="144"/>
      <c r="J111" s="145"/>
      <c r="K111" s="145"/>
      <c r="L111" s="143"/>
      <c r="M111" s="112"/>
      <c r="N111" s="323"/>
    </row>
    <row r="112" spans="1:15" s="113" customFormat="1" ht="39.950000000000003" customHeight="1" x14ac:dyDescent="0.3">
      <c r="B112" s="103"/>
      <c r="C112" s="287"/>
      <c r="D112" s="199"/>
      <c r="E112" s="207"/>
      <c r="F112" s="207"/>
      <c r="G112" s="199"/>
      <c r="H112" s="199"/>
      <c r="I112" s="199"/>
      <c r="J112" s="199"/>
      <c r="K112" s="199"/>
      <c r="L112" s="199"/>
      <c r="M112" s="291"/>
      <c r="N112" s="126"/>
    </row>
    <row r="113" spans="1:15" s="113" customFormat="1" ht="39.950000000000003" customHeight="1" x14ac:dyDescent="0.35">
      <c r="B113" s="103"/>
      <c r="C113" s="142"/>
      <c r="D113" s="190"/>
      <c r="E113" s="179"/>
      <c r="F113" s="179"/>
      <c r="G113" s="143"/>
      <c r="H113" s="143"/>
      <c r="I113" s="144"/>
      <c r="J113" s="145"/>
      <c r="K113" s="145"/>
      <c r="L113" s="143"/>
      <c r="M113" s="112"/>
      <c r="N113" s="351"/>
    </row>
    <row r="114" spans="1:15" s="113" customFormat="1" ht="39.950000000000003" customHeight="1" x14ac:dyDescent="0.35">
      <c r="B114" s="103"/>
      <c r="C114" s="261"/>
      <c r="D114" s="165"/>
      <c r="E114" s="229"/>
      <c r="F114" s="229"/>
      <c r="G114" s="143"/>
      <c r="H114" s="143"/>
      <c r="I114" s="145"/>
      <c r="J114" s="145"/>
      <c r="K114" s="145"/>
      <c r="L114" s="143"/>
      <c r="M114" s="166"/>
      <c r="N114" s="350"/>
    </row>
    <row r="115" spans="1:15" s="113" customFormat="1" ht="39.950000000000003" customHeight="1" x14ac:dyDescent="0.35">
      <c r="A115" s="87"/>
      <c r="B115" s="198"/>
      <c r="C115" s="142"/>
      <c r="D115" s="190"/>
      <c r="E115" s="179"/>
      <c r="F115" s="179"/>
      <c r="G115" s="143"/>
      <c r="H115" s="143"/>
      <c r="I115" s="144"/>
      <c r="J115" s="145"/>
      <c r="K115" s="145"/>
      <c r="L115" s="143"/>
      <c r="M115" s="112"/>
      <c r="N115" s="323"/>
      <c r="O115" s="87"/>
    </row>
    <row r="116" spans="1:15" s="113" customFormat="1" ht="39.950000000000003" customHeight="1" x14ac:dyDescent="0.35">
      <c r="B116" s="103"/>
      <c r="C116" s="142"/>
      <c r="D116" s="190"/>
      <c r="E116" s="179"/>
      <c r="F116" s="179"/>
      <c r="G116" s="143"/>
      <c r="H116" s="143"/>
      <c r="I116" s="144"/>
      <c r="J116" s="145"/>
      <c r="K116" s="145"/>
      <c r="L116" s="143"/>
      <c r="M116" s="112"/>
      <c r="N116" s="351"/>
    </row>
    <row r="117" spans="1:15" s="113" customFormat="1" ht="39.950000000000003" customHeight="1" x14ac:dyDescent="0.35">
      <c r="B117" s="103"/>
      <c r="C117" s="142"/>
      <c r="D117" s="190"/>
      <c r="E117" s="179"/>
      <c r="F117" s="179"/>
      <c r="G117" s="143"/>
      <c r="H117" s="143"/>
      <c r="I117" s="144"/>
      <c r="J117" s="145"/>
      <c r="K117" s="145"/>
      <c r="L117" s="143"/>
      <c r="M117" s="112"/>
      <c r="N117" s="323"/>
    </row>
    <row r="118" spans="1:15" s="113" customFormat="1" ht="39.950000000000003" customHeight="1" x14ac:dyDescent="0.35">
      <c r="B118" s="103"/>
      <c r="C118" s="142"/>
      <c r="D118" s="190"/>
      <c r="E118" s="179"/>
      <c r="F118" s="179"/>
      <c r="G118" s="143"/>
      <c r="H118" s="143"/>
      <c r="I118" s="144"/>
      <c r="J118" s="145"/>
      <c r="K118" s="145"/>
      <c r="L118" s="143"/>
      <c r="M118" s="112"/>
      <c r="N118" s="323"/>
    </row>
    <row r="119" spans="1:15" s="113" customFormat="1" ht="39.950000000000003" customHeight="1" x14ac:dyDescent="0.35">
      <c r="B119" s="103"/>
      <c r="C119" s="142"/>
      <c r="D119" s="190"/>
      <c r="E119" s="179"/>
      <c r="F119" s="179"/>
      <c r="G119" s="143"/>
      <c r="H119" s="143"/>
      <c r="I119" s="144"/>
      <c r="J119" s="145"/>
      <c r="K119" s="145"/>
      <c r="L119" s="143"/>
      <c r="M119" s="112"/>
      <c r="N119" s="323"/>
    </row>
    <row r="120" spans="1:15" s="113" customFormat="1" ht="39.950000000000003" customHeight="1" x14ac:dyDescent="0.35">
      <c r="A120" s="87"/>
      <c r="B120" s="198"/>
      <c r="C120" s="142"/>
      <c r="D120" s="190"/>
      <c r="E120" s="180"/>
      <c r="F120" s="180"/>
      <c r="G120" s="143"/>
      <c r="H120" s="143"/>
      <c r="I120" s="143"/>
      <c r="J120" s="145"/>
      <c r="K120" s="145"/>
      <c r="L120" s="255"/>
      <c r="M120" s="266"/>
      <c r="N120" s="351"/>
    </row>
    <row r="121" spans="1:15" s="113" customFormat="1" ht="39.950000000000003" customHeight="1" x14ac:dyDescent="0.35">
      <c r="B121" s="103"/>
      <c r="C121" s="142"/>
      <c r="D121" s="190"/>
      <c r="E121" s="179"/>
      <c r="F121" s="179"/>
      <c r="G121" s="143"/>
      <c r="H121" s="143"/>
      <c r="I121" s="144"/>
      <c r="J121" s="145"/>
      <c r="K121" s="145"/>
      <c r="L121" s="143"/>
      <c r="M121" s="112"/>
      <c r="N121" s="323"/>
    </row>
    <row r="122" spans="1:15" s="113" customFormat="1" ht="39.950000000000003" customHeight="1" x14ac:dyDescent="0.35">
      <c r="B122" s="103"/>
      <c r="C122" s="142"/>
      <c r="D122" s="190"/>
      <c r="E122" s="179"/>
      <c r="F122" s="179"/>
      <c r="G122" s="143"/>
      <c r="H122" s="143"/>
      <c r="I122" s="144"/>
      <c r="J122" s="145"/>
      <c r="K122" s="145"/>
      <c r="L122" s="143"/>
      <c r="M122" s="112"/>
      <c r="N122" s="323"/>
    </row>
    <row r="123" spans="1:15" s="113" customFormat="1" ht="39.950000000000003" customHeight="1" x14ac:dyDescent="0.35">
      <c r="B123" s="103"/>
      <c r="C123" s="142"/>
      <c r="D123" s="190"/>
      <c r="E123" s="179"/>
      <c r="F123" s="179"/>
      <c r="G123" s="143"/>
      <c r="H123" s="143"/>
      <c r="I123" s="144"/>
      <c r="J123" s="145"/>
      <c r="K123" s="145"/>
      <c r="L123" s="143"/>
      <c r="M123" s="112"/>
      <c r="N123" s="323"/>
    </row>
    <row r="124" spans="1:15" s="113" customFormat="1" ht="39.950000000000003" customHeight="1" x14ac:dyDescent="0.35">
      <c r="B124" s="103"/>
      <c r="C124" s="142"/>
      <c r="D124" s="190"/>
      <c r="E124" s="179"/>
      <c r="F124" s="179"/>
      <c r="G124" s="143"/>
      <c r="H124" s="143"/>
      <c r="I124" s="144"/>
      <c r="J124" s="145"/>
      <c r="K124" s="145"/>
      <c r="L124" s="143"/>
      <c r="M124" s="112"/>
      <c r="N124" s="351"/>
    </row>
    <row r="125" spans="1:15" s="113" customFormat="1" ht="39.950000000000003" customHeight="1" x14ac:dyDescent="0.35">
      <c r="B125" s="103"/>
      <c r="C125" s="142"/>
      <c r="D125" s="190"/>
      <c r="E125" s="179"/>
      <c r="F125" s="179"/>
      <c r="G125" s="143"/>
      <c r="H125" s="143"/>
      <c r="I125" s="144"/>
      <c r="J125" s="145"/>
      <c r="K125" s="145"/>
      <c r="L125" s="143"/>
      <c r="M125" s="112"/>
      <c r="N125" s="323"/>
    </row>
    <row r="126" spans="1:15" s="113" customFormat="1" ht="39.950000000000003" customHeight="1" x14ac:dyDescent="0.35">
      <c r="B126" s="103"/>
      <c r="C126" s="142"/>
      <c r="D126" s="190"/>
      <c r="E126" s="179"/>
      <c r="F126" s="179"/>
      <c r="G126" s="143"/>
      <c r="H126" s="143"/>
      <c r="I126" s="144"/>
      <c r="J126" s="145"/>
      <c r="K126" s="145"/>
      <c r="L126" s="143"/>
      <c r="M126" s="112"/>
      <c r="N126" s="323"/>
    </row>
    <row r="127" spans="1:15" s="113" customFormat="1" ht="39.950000000000003" customHeight="1" x14ac:dyDescent="0.35">
      <c r="B127" s="103"/>
      <c r="C127" s="142"/>
      <c r="D127" s="190"/>
      <c r="E127" s="179"/>
      <c r="F127" s="179"/>
      <c r="G127" s="143"/>
      <c r="H127" s="143"/>
      <c r="I127" s="144"/>
      <c r="J127" s="145"/>
      <c r="K127" s="145"/>
      <c r="L127" s="143"/>
      <c r="M127" s="112"/>
      <c r="N127" s="323"/>
    </row>
    <row r="128" spans="1:15" s="113" customFormat="1" ht="39.950000000000003" customHeight="1" x14ac:dyDescent="0.35">
      <c r="B128" s="103"/>
      <c r="C128" s="142"/>
      <c r="D128" s="190"/>
      <c r="E128" s="179"/>
      <c r="F128" s="179"/>
      <c r="G128" s="143"/>
      <c r="H128" s="143"/>
      <c r="I128" s="144"/>
      <c r="J128" s="145"/>
      <c r="K128" s="145"/>
      <c r="L128" s="143"/>
      <c r="M128" s="112"/>
      <c r="N128" s="323"/>
    </row>
    <row r="129" spans="2:15" s="113" customFormat="1" ht="39.950000000000003" customHeight="1" x14ac:dyDescent="0.35">
      <c r="B129" s="103"/>
      <c r="C129" s="163"/>
      <c r="D129" s="190"/>
      <c r="E129" s="180"/>
      <c r="F129" s="180"/>
      <c r="G129" s="143"/>
      <c r="H129" s="143"/>
      <c r="I129" s="143"/>
      <c r="J129" s="145"/>
      <c r="K129" s="145"/>
      <c r="L129" s="108"/>
      <c r="M129" s="263"/>
      <c r="N129" s="352"/>
      <c r="O129" s="158"/>
    </row>
    <row r="130" spans="2:15" s="113" customFormat="1" ht="39.950000000000003" customHeight="1" x14ac:dyDescent="0.35">
      <c r="B130" s="103"/>
      <c r="C130" s="142"/>
      <c r="D130" s="190"/>
      <c r="E130" s="179"/>
      <c r="F130" s="179"/>
      <c r="G130" s="143"/>
      <c r="H130" s="143"/>
      <c r="I130" s="144"/>
      <c r="J130" s="145"/>
      <c r="K130" s="145"/>
      <c r="L130" s="143"/>
      <c r="M130" s="112"/>
      <c r="N130" s="323"/>
      <c r="O130" s="158"/>
    </row>
    <row r="131" spans="2:15" s="113" customFormat="1" ht="39.950000000000003" customHeight="1" x14ac:dyDescent="0.35">
      <c r="B131" s="103"/>
      <c r="C131" s="142"/>
      <c r="D131" s="190"/>
      <c r="E131" s="179"/>
      <c r="F131" s="179"/>
      <c r="G131" s="143"/>
      <c r="H131" s="143"/>
      <c r="I131" s="144"/>
      <c r="J131" s="145"/>
      <c r="K131" s="145"/>
      <c r="L131" s="143"/>
      <c r="M131" s="112"/>
      <c r="N131" s="323"/>
    </row>
    <row r="132" spans="2:15" s="113" customFormat="1" ht="39.950000000000003" customHeight="1" x14ac:dyDescent="0.35">
      <c r="B132" s="103"/>
      <c r="C132" s="163"/>
      <c r="D132" s="165"/>
      <c r="E132" s="229"/>
      <c r="F132" s="229"/>
      <c r="G132" s="143"/>
      <c r="H132" s="143"/>
      <c r="I132" s="145"/>
      <c r="J132" s="145"/>
      <c r="K132" s="145"/>
      <c r="L132" s="143"/>
      <c r="M132" s="166"/>
      <c r="N132" s="353"/>
    </row>
    <row r="133" spans="2:15" s="113" customFormat="1" ht="39.950000000000003" customHeight="1" x14ac:dyDescent="0.35">
      <c r="B133" s="103"/>
      <c r="C133" s="142"/>
      <c r="D133" s="190"/>
      <c r="E133" s="179"/>
      <c r="F133" s="179"/>
      <c r="G133" s="143"/>
      <c r="H133" s="143"/>
      <c r="I133" s="144"/>
      <c r="J133" s="145"/>
      <c r="K133" s="145"/>
      <c r="L133" s="143"/>
      <c r="M133" s="112"/>
      <c r="N133" s="351"/>
      <c r="O133" s="256" t="s">
        <v>7169</v>
      </c>
    </row>
    <row r="134" spans="2:15" s="113" customFormat="1" ht="39.950000000000003" customHeight="1" x14ac:dyDescent="0.35">
      <c r="B134" s="103"/>
      <c r="C134" s="142"/>
      <c r="D134" s="165"/>
      <c r="E134" s="182"/>
      <c r="F134" s="182"/>
      <c r="G134" s="143"/>
      <c r="H134" s="143"/>
      <c r="I134" s="262"/>
      <c r="J134" s="143"/>
      <c r="K134" s="145"/>
      <c r="L134" s="143"/>
      <c r="M134" s="112"/>
      <c r="N134" s="126"/>
      <c r="O134" s="87"/>
    </row>
    <row r="135" spans="2:15" s="113" customFormat="1" ht="39.950000000000003" customHeight="1" x14ac:dyDescent="0.35">
      <c r="B135" s="103"/>
      <c r="C135" s="142"/>
      <c r="D135" s="190"/>
      <c r="E135" s="179"/>
      <c r="F135" s="179"/>
      <c r="G135" s="143"/>
      <c r="H135" s="143"/>
      <c r="I135" s="144"/>
      <c r="J135" s="145"/>
      <c r="K135" s="145"/>
      <c r="L135" s="143"/>
      <c r="M135" s="112"/>
      <c r="N135" s="323"/>
      <c r="O135" s="87"/>
    </row>
    <row r="136" spans="2:15" s="113" customFormat="1" ht="39.950000000000003" customHeight="1" x14ac:dyDescent="0.35">
      <c r="B136" s="103"/>
      <c r="C136" s="142"/>
      <c r="D136" s="190"/>
      <c r="E136" s="179"/>
      <c r="F136" s="179"/>
      <c r="G136" s="143"/>
      <c r="H136" s="143"/>
      <c r="I136" s="144"/>
      <c r="J136" s="145"/>
      <c r="K136" s="145"/>
      <c r="L136" s="143"/>
      <c r="M136" s="112"/>
      <c r="N136" s="351"/>
    </row>
    <row r="137" spans="2:15" s="113" customFormat="1" ht="39.950000000000003" customHeight="1" x14ac:dyDescent="0.35">
      <c r="B137" s="103"/>
      <c r="C137" s="142"/>
      <c r="D137" s="190"/>
      <c r="E137" s="179"/>
      <c r="F137" s="179"/>
      <c r="G137" s="143"/>
      <c r="H137" s="143"/>
      <c r="I137" s="144"/>
      <c r="J137" s="145"/>
      <c r="K137" s="145"/>
      <c r="L137" s="143"/>
      <c r="M137" s="112"/>
      <c r="N137" s="323"/>
    </row>
    <row r="138" spans="2:15" s="113" customFormat="1" ht="39.950000000000003" customHeight="1" x14ac:dyDescent="0.35">
      <c r="B138" s="103"/>
      <c r="C138" s="142"/>
      <c r="D138" s="190"/>
      <c r="E138" s="179"/>
      <c r="F138" s="179"/>
      <c r="G138" s="143"/>
      <c r="H138" s="143"/>
      <c r="I138" s="144"/>
      <c r="J138" s="145"/>
      <c r="K138" s="145"/>
      <c r="L138" s="143"/>
      <c r="M138" s="112"/>
      <c r="N138" s="323"/>
    </row>
    <row r="139" spans="2:15" s="113" customFormat="1" ht="39.950000000000003" customHeight="1" x14ac:dyDescent="0.35">
      <c r="B139" s="103"/>
      <c r="C139" s="142"/>
      <c r="D139" s="190"/>
      <c r="E139" s="179"/>
      <c r="F139" s="179"/>
      <c r="G139" s="143"/>
      <c r="H139" s="143"/>
      <c r="I139" s="144"/>
      <c r="J139" s="145"/>
      <c r="K139" s="145"/>
      <c r="L139" s="143"/>
      <c r="M139" s="112"/>
      <c r="N139" s="323"/>
    </row>
    <row r="140" spans="2:15" s="113" customFormat="1" ht="39.950000000000003" customHeight="1" x14ac:dyDescent="0.35">
      <c r="B140" s="103"/>
      <c r="C140" s="142"/>
      <c r="D140" s="190"/>
      <c r="E140" s="179"/>
      <c r="F140" s="179"/>
      <c r="G140" s="143"/>
      <c r="H140" s="143"/>
      <c r="I140" s="144"/>
      <c r="J140" s="145"/>
      <c r="K140" s="145"/>
      <c r="L140" s="143"/>
      <c r="M140" s="112"/>
      <c r="N140" s="351"/>
    </row>
    <row r="141" spans="2:15" s="113" customFormat="1" ht="39.950000000000003" customHeight="1" x14ac:dyDescent="0.35">
      <c r="B141" s="103"/>
      <c r="C141" s="142"/>
      <c r="D141" s="190"/>
      <c r="E141" s="179"/>
      <c r="F141" s="179"/>
      <c r="G141" s="143"/>
      <c r="H141" s="143"/>
      <c r="I141" s="144"/>
      <c r="J141" s="145"/>
      <c r="K141" s="145"/>
      <c r="L141" s="143"/>
      <c r="M141" s="112"/>
      <c r="N141" s="323"/>
    </row>
    <row r="142" spans="2:15" s="113" customFormat="1" ht="39.950000000000003" customHeight="1" x14ac:dyDescent="0.35">
      <c r="B142" s="103"/>
      <c r="C142" s="142"/>
      <c r="D142" s="190"/>
      <c r="E142" s="179"/>
      <c r="F142" s="179"/>
      <c r="G142" s="143"/>
      <c r="H142" s="143"/>
      <c r="I142" s="144"/>
      <c r="J142" s="145"/>
      <c r="K142" s="145"/>
      <c r="L142" s="143"/>
      <c r="M142" s="112"/>
      <c r="N142" s="323"/>
    </row>
    <row r="143" spans="2:15" s="113" customFormat="1" ht="39.950000000000003" customHeight="1" x14ac:dyDescent="0.35">
      <c r="B143" s="103"/>
      <c r="C143" s="142"/>
      <c r="D143" s="190"/>
      <c r="E143" s="179"/>
      <c r="F143" s="179"/>
      <c r="G143" s="143"/>
      <c r="H143" s="143"/>
      <c r="I143" s="144"/>
      <c r="J143" s="145"/>
      <c r="K143" s="145"/>
      <c r="L143" s="143"/>
      <c r="M143" s="112"/>
      <c r="N143" s="323"/>
    </row>
    <row r="144" spans="2:15" s="113" customFormat="1" ht="39.950000000000003" customHeight="1" x14ac:dyDescent="0.35">
      <c r="B144" s="103"/>
      <c r="C144" s="142"/>
      <c r="D144" s="190"/>
      <c r="E144" s="179"/>
      <c r="F144" s="179"/>
      <c r="G144" s="143"/>
      <c r="H144" s="143"/>
      <c r="I144" s="144"/>
      <c r="J144" s="145"/>
      <c r="K144" s="145"/>
      <c r="L144" s="143"/>
      <c r="M144" s="112"/>
      <c r="N144" s="351"/>
    </row>
    <row r="145" spans="1:15" s="113" customFormat="1" ht="39.950000000000003" customHeight="1" x14ac:dyDescent="0.35">
      <c r="B145" s="103"/>
      <c r="C145" s="142"/>
      <c r="D145" s="190"/>
      <c r="E145" s="179"/>
      <c r="F145" s="179"/>
      <c r="G145" s="143"/>
      <c r="H145" s="143"/>
      <c r="I145" s="144"/>
      <c r="J145" s="145"/>
      <c r="K145" s="145"/>
      <c r="L145" s="143"/>
      <c r="M145" s="112"/>
      <c r="N145" s="351"/>
    </row>
    <row r="146" spans="1:15" s="113" customFormat="1" ht="39.950000000000003" customHeight="1" x14ac:dyDescent="0.35">
      <c r="B146" s="103"/>
      <c r="C146" s="142"/>
      <c r="D146" s="190"/>
      <c r="E146" s="179"/>
      <c r="F146" s="179"/>
      <c r="G146" s="143"/>
      <c r="H146" s="143"/>
      <c r="I146" s="144"/>
      <c r="J146" s="145"/>
      <c r="K146" s="145"/>
      <c r="L146" s="143"/>
      <c r="M146" s="112"/>
      <c r="N146" s="323"/>
    </row>
    <row r="147" spans="1:15" s="113" customFormat="1" ht="39.950000000000003" customHeight="1" x14ac:dyDescent="0.35">
      <c r="B147" s="103"/>
      <c r="C147" s="142"/>
      <c r="D147" s="190"/>
      <c r="E147" s="179"/>
      <c r="F147" s="179"/>
      <c r="G147" s="143"/>
      <c r="H147" s="143"/>
      <c r="I147" s="144"/>
      <c r="J147" s="145"/>
      <c r="K147" s="145"/>
      <c r="L147" s="143"/>
      <c r="M147" s="112"/>
      <c r="N147" s="323"/>
    </row>
    <row r="148" spans="1:15" s="113" customFormat="1" ht="39.950000000000003" customHeight="1" x14ac:dyDescent="0.35">
      <c r="B148" s="103"/>
      <c r="C148" s="142"/>
      <c r="D148" s="190"/>
      <c r="E148" s="179"/>
      <c r="F148" s="179"/>
      <c r="G148" s="143"/>
      <c r="H148" s="143"/>
      <c r="I148" s="144"/>
      <c r="J148" s="145"/>
      <c r="K148" s="145"/>
      <c r="L148" s="143"/>
      <c r="M148" s="112"/>
      <c r="N148" s="323"/>
    </row>
    <row r="149" spans="1:15" s="113" customFormat="1" ht="39.950000000000003" customHeight="1" x14ac:dyDescent="0.35">
      <c r="B149" s="103"/>
      <c r="C149" s="142"/>
      <c r="D149" s="190"/>
      <c r="E149" s="179"/>
      <c r="F149" s="179"/>
      <c r="G149" s="143"/>
      <c r="H149" s="143"/>
      <c r="I149" s="144"/>
      <c r="J149" s="145"/>
      <c r="K149" s="145"/>
      <c r="L149" s="143"/>
      <c r="M149" s="112"/>
      <c r="N149" s="323"/>
    </row>
    <row r="150" spans="1:15" s="158" customFormat="1" ht="39.950000000000003" customHeight="1" x14ac:dyDescent="0.35">
      <c r="A150" s="113"/>
      <c r="B150" s="103"/>
      <c r="C150" s="142"/>
      <c r="D150" s="190"/>
      <c r="E150" s="179"/>
      <c r="F150" s="179"/>
      <c r="G150" s="143"/>
      <c r="H150" s="143"/>
      <c r="I150" s="144"/>
      <c r="J150" s="145"/>
      <c r="K150" s="145"/>
      <c r="L150" s="143"/>
      <c r="M150" s="112"/>
      <c r="N150" s="323"/>
      <c r="O150" s="113"/>
    </row>
    <row r="151" spans="1:15" s="113" customFormat="1" ht="39.950000000000003" customHeight="1" x14ac:dyDescent="0.35">
      <c r="B151" s="103"/>
      <c r="C151" s="142"/>
      <c r="D151" s="190"/>
      <c r="E151" s="179"/>
      <c r="F151" s="179"/>
      <c r="G151" s="143"/>
      <c r="H151" s="143"/>
      <c r="I151" s="144"/>
      <c r="J151" s="145"/>
      <c r="K151" s="145"/>
      <c r="L151" s="143"/>
      <c r="M151" s="112"/>
      <c r="N151" s="323"/>
    </row>
    <row r="152" spans="1:15" s="113" customFormat="1" ht="39.950000000000003" customHeight="1" x14ac:dyDescent="0.35">
      <c r="B152" s="103"/>
      <c r="C152" s="163"/>
      <c r="D152" s="165"/>
      <c r="E152" s="169"/>
      <c r="F152" s="169"/>
      <c r="G152" s="143"/>
      <c r="H152" s="143"/>
      <c r="I152" s="145"/>
      <c r="J152" s="145"/>
      <c r="K152" s="145"/>
      <c r="L152" s="143"/>
      <c r="M152" s="264"/>
      <c r="N152" s="352"/>
    </row>
    <row r="153" spans="1:15" s="113" customFormat="1" ht="39.950000000000003" customHeight="1" thickBot="1" x14ac:dyDescent="0.4">
      <c r="B153" s="103"/>
      <c r="C153" s="184"/>
      <c r="D153" s="190"/>
      <c r="E153" s="168"/>
      <c r="F153" s="168"/>
      <c r="G153" s="143"/>
      <c r="H153" s="143"/>
      <c r="I153" s="144"/>
      <c r="J153" s="145"/>
      <c r="K153" s="145"/>
      <c r="L153" s="143"/>
      <c r="M153" s="265"/>
      <c r="N153" s="356"/>
    </row>
    <row r="154" spans="1:15" s="113" customFormat="1" ht="39.950000000000003" customHeight="1" thickBot="1" x14ac:dyDescent="0.4">
      <c r="B154" s="103"/>
      <c r="C154" s="201"/>
      <c r="D154" s="165"/>
      <c r="E154" s="169"/>
      <c r="F154" s="169"/>
      <c r="G154" s="164"/>
      <c r="H154" s="164"/>
      <c r="I154" s="165"/>
      <c r="J154" s="165"/>
      <c r="K154" s="165"/>
      <c r="L154" s="164"/>
      <c r="M154" s="264"/>
      <c r="N154" s="357"/>
    </row>
  </sheetData>
  <sortState xmlns:xlrd2="http://schemas.microsoft.com/office/spreadsheetml/2017/richdata2" ref="C10:N80">
    <sortCondition ref="L10:L80"/>
  </sortState>
  <mergeCells count="5">
    <mergeCell ref="C4:N4"/>
    <mergeCell ref="B2:N3"/>
    <mergeCell ref="L5:N5"/>
    <mergeCell ref="C6:N6"/>
    <mergeCell ref="B5:K5"/>
  </mergeCells>
  <printOptions horizontalCentered="1"/>
  <pageMargins left="0" right="0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300-000000000000}">
          <x14:formula1>
            <xm:f>EVENT!$B$3:$B$5</xm:f>
          </x14:formula1>
          <xm:sqref>E101:E153 E89:E99 E20 E31:E87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E9:E42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84"/>
  <sheetViews>
    <sheetView topLeftCell="C1" zoomScale="74" zoomScaleNormal="74" workbookViewId="0">
      <selection activeCell="P79" sqref="P7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140625" style="91" customWidth="1"/>
    <col min="8" max="8" width="29.57031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" style="91" customWidth="1"/>
    <col min="13" max="13" width="15.140625" style="90" hidden="1" customWidth="1"/>
    <col min="14" max="14" width="18.85546875" style="91" customWidth="1"/>
  </cols>
  <sheetData>
    <row r="2" spans="1:16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1:16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6" ht="36" x14ac:dyDescent="0.55000000000000004">
      <c r="B4" s="93"/>
      <c r="C4" s="93"/>
      <c r="D4" s="396" t="s">
        <v>7097</v>
      </c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6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6" ht="28.5" x14ac:dyDescent="0.45">
      <c r="B6" s="404" t="s">
        <v>7189</v>
      </c>
      <c r="C6" s="404"/>
      <c r="D6" s="404"/>
      <c r="E6" s="404"/>
      <c r="F6" s="404"/>
      <c r="G6" s="404"/>
      <c r="H6" s="404"/>
      <c r="I6" s="404"/>
      <c r="J6" s="404"/>
      <c r="K6" s="404"/>
      <c r="L6" s="402" t="s">
        <v>7188</v>
      </c>
      <c r="M6" s="402"/>
      <c r="N6" s="402"/>
    </row>
    <row r="7" spans="1:16" ht="24.75" customHeight="1" x14ac:dyDescent="0.45">
      <c r="B7" s="76"/>
      <c r="C7" s="403" t="s">
        <v>7209</v>
      </c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</row>
    <row r="8" spans="1:16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7191</v>
      </c>
      <c r="M8" s="95"/>
      <c r="N8" s="301"/>
    </row>
    <row r="9" spans="1:16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48"/>
      <c r="N9" s="249"/>
    </row>
    <row r="10" spans="1:16" s="87" customFormat="1" ht="38.450000000000003" customHeight="1" thickBot="1" x14ac:dyDescent="0.4">
      <c r="B10" s="81" t="s">
        <v>199</v>
      </c>
      <c r="C10" s="155" t="s">
        <v>7100</v>
      </c>
      <c r="D10" s="230" t="s">
        <v>200</v>
      </c>
      <c r="E10" s="231" t="s">
        <v>68</v>
      </c>
      <c r="F10" s="231" t="s">
        <v>183</v>
      </c>
      <c r="G10" s="232" t="s">
        <v>0</v>
      </c>
      <c r="H10" s="232" t="s">
        <v>47</v>
      </c>
      <c r="I10" s="230" t="s">
        <v>49</v>
      </c>
      <c r="J10" s="230" t="s">
        <v>48</v>
      </c>
      <c r="K10" s="230" t="s">
        <v>1</v>
      </c>
      <c r="L10" s="232" t="s">
        <v>50</v>
      </c>
      <c r="M10" s="156" t="s">
        <v>51</v>
      </c>
      <c r="N10" s="337" t="s">
        <v>7099</v>
      </c>
    </row>
    <row r="11" spans="1:16" s="87" customFormat="1" ht="38.450000000000003" customHeight="1" x14ac:dyDescent="0.35">
      <c r="A11" s="113"/>
      <c r="B11" s="197"/>
      <c r="C11" s="372"/>
      <c r="D11" s="281">
        <v>1273</v>
      </c>
      <c r="E11" s="373"/>
      <c r="F11" s="373"/>
      <c r="G11" s="188" t="s">
        <v>2772</v>
      </c>
      <c r="H11" s="188" t="s">
        <v>4616</v>
      </c>
      <c r="I11" s="176"/>
      <c r="J11" s="176" t="s">
        <v>201</v>
      </c>
      <c r="K11" s="176" t="s">
        <v>71</v>
      </c>
      <c r="L11" s="188" t="s">
        <v>64</v>
      </c>
      <c r="M11" s="374"/>
      <c r="N11" s="375"/>
      <c r="O11" s="113"/>
      <c r="P11" s="113"/>
    </row>
    <row r="12" spans="1:16" s="87" customFormat="1" ht="38.450000000000003" customHeight="1" x14ac:dyDescent="0.35">
      <c r="A12" s="113"/>
      <c r="B12" s="197"/>
      <c r="C12" s="376"/>
      <c r="D12" s="377"/>
      <c r="E12" s="229"/>
      <c r="F12" s="229"/>
      <c r="G12" s="180"/>
      <c r="H12" s="180"/>
      <c r="I12" s="182"/>
      <c r="J12" s="182"/>
      <c r="K12" s="182"/>
      <c r="L12" s="180"/>
      <c r="M12" s="378"/>
      <c r="N12" s="342"/>
      <c r="O12" s="113"/>
      <c r="P12" s="113"/>
    </row>
    <row r="13" spans="1:16" s="87" customFormat="1" ht="38.450000000000003" customHeight="1" x14ac:dyDescent="0.35">
      <c r="A13" s="113"/>
      <c r="B13" s="197"/>
      <c r="C13" s="189"/>
      <c r="D13" s="191">
        <v>1200</v>
      </c>
      <c r="E13" s="179" t="s">
        <v>246</v>
      </c>
      <c r="F13" s="179">
        <v>3993</v>
      </c>
      <c r="G13" s="180" t="str">
        <f>IF(F13="", "", VLOOKUP(F13, 'MASTER LIST'!$A:$N, 2, FALSE))</f>
        <v>FAURE</v>
      </c>
      <c r="H13" s="180" t="str">
        <f>IF(F13="", "", VLOOKUP(F13, 'MASTER LIST'!$A:$N, 3, FALSE))</f>
        <v>Fantine</v>
      </c>
      <c r="I13" s="181" t="str">
        <f>IF(F13="", "", VLOOKUP(F13, 'MASTER LIST'!$A:$N, 5, FALSE))</f>
        <v>31/08/2012</v>
      </c>
      <c r="J13" s="182" t="str">
        <f>IF(F13="", "", VLOOKUP(F13, 'MASTER LIST'!$A:$N, 4, FALSE))</f>
        <v>F</v>
      </c>
      <c r="K13" s="182" t="str">
        <f>IF(F13="", "", VLOOKUP(F13, 'MASTER LIST'!$A:$N, 13, FALSE))</f>
        <v>U14</v>
      </c>
      <c r="L13" s="180" t="str">
        <f>IF(F13="", "", VLOOKUP(F13, 'MASTER LIST'!$A:$N, 10, FALSE))</f>
        <v>ANGELS REDUIT AC</v>
      </c>
      <c r="M13" s="139" t="str">
        <f>IF(F14="", "", VLOOKUP(F14, 'MASTER LIST'!$A:$N, 11, FALSE))</f>
        <v>MK</v>
      </c>
      <c r="N13" s="338"/>
      <c r="O13" s="113"/>
      <c r="P13" s="113"/>
    </row>
    <row r="14" spans="1:16" s="87" customFormat="1" ht="38.450000000000003" customHeight="1" x14ac:dyDescent="0.35">
      <c r="A14" s="113"/>
      <c r="B14" s="197"/>
      <c r="C14" s="142"/>
      <c r="D14" s="190">
        <v>1201</v>
      </c>
      <c r="E14" s="168" t="s">
        <v>246</v>
      </c>
      <c r="F14" s="168">
        <v>3440</v>
      </c>
      <c r="G14" s="143" t="str">
        <f>IF(F14="", "", VLOOKUP(F14, 'MASTER LIST'!$A:$N, 2, FALSE))</f>
        <v xml:space="preserve">ISSUR </v>
      </c>
      <c r="H14" s="143" t="str">
        <f>IF(F14="", "", VLOOKUP(F14, 'MASTER LIST'!$A:$N, 3, FALSE))</f>
        <v xml:space="preserve">Sonya </v>
      </c>
      <c r="I14" s="144">
        <f>IF(F14="", "", VLOOKUP(F14, 'MASTER LIST'!$A:$N, 5, FALSE))</f>
        <v>41330</v>
      </c>
      <c r="J14" s="145" t="str">
        <f>IF(F14="", "", VLOOKUP(F14, 'MASTER LIST'!$A:$N, 4, FALSE))</f>
        <v>F</v>
      </c>
      <c r="K14" s="145" t="str">
        <f>IF(F14="", "", VLOOKUP(F14, 'MASTER LIST'!$A:$N, 13, FALSE))</f>
        <v>U14</v>
      </c>
      <c r="L14" s="143" t="str">
        <f>IF(F14="", "", VLOOKUP(F14, 'MASTER LIST'!$A:$N, 10, FALSE))</f>
        <v>ANGELS REDUIT AC</v>
      </c>
      <c r="M14" s="138" t="str">
        <f>IF(F15="", "", VLOOKUP(F15, 'MASTER LIST'!$A:$N, 11, FALSE))</f>
        <v>MK</v>
      </c>
      <c r="N14" s="339"/>
      <c r="O14" s="113"/>
      <c r="P14" s="113"/>
    </row>
    <row r="15" spans="1:16" s="87" customFormat="1" ht="38.450000000000003" customHeight="1" x14ac:dyDescent="0.35">
      <c r="A15" s="113"/>
      <c r="B15" s="197"/>
      <c r="C15" s="170"/>
      <c r="D15" s="227">
        <v>1202</v>
      </c>
      <c r="E15" s="228" t="s">
        <v>246</v>
      </c>
      <c r="F15" s="228">
        <v>3887</v>
      </c>
      <c r="G15" s="212" t="str">
        <f>IF(F15="", "", VLOOKUP(F15, 'MASTER LIST'!$A:$N, 2, FALSE))</f>
        <v>LOBINE</v>
      </c>
      <c r="H15" s="180" t="str">
        <f>IF(F15="", "", VLOOKUP(F15, 'MASTER LIST'!$A:$N, 3, FALSE))</f>
        <v>AALIYAH</v>
      </c>
      <c r="I15" s="171" t="str">
        <f>IF(F15="", "", VLOOKUP(F15, 'MASTER LIST'!$A:$N, 5, FALSE))</f>
        <v>30/10/2012</v>
      </c>
      <c r="J15" s="172" t="str">
        <f>IF(F15="", "", VLOOKUP(F15, 'MASTER LIST'!$A:$N, 4, FALSE))</f>
        <v>F</v>
      </c>
      <c r="K15" s="172" t="str">
        <f>IF(F15="", "", VLOOKUP(F15, 'MASTER LIST'!$A:$N, 13, FALSE))</f>
        <v>U14</v>
      </c>
      <c r="L15" s="212" t="str">
        <f>IF(F15="", "", VLOOKUP(F15, 'MASTER LIST'!$A:$N, 10, FALSE))</f>
        <v>ANGELS REDUIT AC</v>
      </c>
      <c r="M15" s="265" t="str">
        <f>IF(F16="", "", VLOOKUP(F16, 'MASTER LIST'!$A:$N, 11, FALSE))</f>
        <v>MK</v>
      </c>
      <c r="N15" s="340"/>
      <c r="O15" s="113"/>
      <c r="P15" s="113"/>
    </row>
    <row r="16" spans="1:16" s="87" customFormat="1" ht="38.450000000000003" customHeight="1" x14ac:dyDescent="0.35">
      <c r="A16" s="113"/>
      <c r="B16" s="197"/>
      <c r="C16" s="142"/>
      <c r="D16" s="190">
        <v>1203</v>
      </c>
      <c r="E16" s="168" t="s">
        <v>246</v>
      </c>
      <c r="F16" s="168">
        <v>2399</v>
      </c>
      <c r="G16" s="143" t="str">
        <f>IF(F16="", "", VLOOKUP(F16, 'MASTER LIST'!$A:$N, 2, FALSE))</f>
        <v>MADAY</v>
      </c>
      <c r="H16" s="143" t="str">
        <f>IF(F16="", "", VLOOKUP(F16, 'MASTER LIST'!$A:$N, 3, FALSE))</f>
        <v>Manon</v>
      </c>
      <c r="I16" s="144">
        <f>IF(F16="", "", VLOOKUP(F16, 'MASTER LIST'!$A:$N, 5, FALSE))</f>
        <v>41508</v>
      </c>
      <c r="J16" s="145" t="str">
        <f>IF(F16="", "", VLOOKUP(F16, 'MASTER LIST'!$A:$N, 4, FALSE))</f>
        <v>F</v>
      </c>
      <c r="K16" s="145" t="str">
        <f>IF(F16="", "", VLOOKUP(F16, 'MASTER LIST'!$A:$N, 13, FALSE))</f>
        <v>U14</v>
      </c>
      <c r="L16" s="143" t="str">
        <f>IF(F16="", "", VLOOKUP(F16, 'MASTER LIST'!$A:$N, 10, FALSE))</f>
        <v>ANGELS REDUIT AC</v>
      </c>
      <c r="M16" s="138" t="str">
        <f>IF(F17="", "", VLOOKUP(F17, 'MASTER LIST'!$A:$N, 11, FALSE))</f>
        <v>MK</v>
      </c>
      <c r="N16" s="339"/>
      <c r="O16" s="113"/>
      <c r="P16" s="113"/>
    </row>
    <row r="17" spans="1:16" s="87" customFormat="1" ht="38.450000000000003" customHeight="1" x14ac:dyDescent="0.35">
      <c r="A17" s="113"/>
      <c r="B17" s="197"/>
      <c r="C17" s="189"/>
      <c r="D17" s="191">
        <v>1204</v>
      </c>
      <c r="E17" s="179" t="s">
        <v>246</v>
      </c>
      <c r="F17" s="179">
        <v>3439</v>
      </c>
      <c r="G17" s="180" t="str">
        <f>IF(F17="", "", VLOOKUP(F17, 'MASTER LIST'!$A:$N, 2, FALSE))</f>
        <v>RAMGUTTEE</v>
      </c>
      <c r="H17" s="180" t="str">
        <f>IF(F17="", "", VLOOKUP(F17, 'MASTER LIST'!$A:$N, 3, FALSE))</f>
        <v>Evanya</v>
      </c>
      <c r="I17" s="181">
        <f>IF(F17="", "", VLOOKUP(F17, 'MASTER LIST'!$A:$N, 5, FALSE))</f>
        <v>40913</v>
      </c>
      <c r="J17" s="182" t="str">
        <f>IF(F17="", "", VLOOKUP(F17, 'MASTER LIST'!$A:$N, 4, FALSE))</f>
        <v>F</v>
      </c>
      <c r="K17" s="182" t="str">
        <f>IF(F17="", "", VLOOKUP(F17, 'MASTER LIST'!$A:$N, 13, FALSE))</f>
        <v>U14</v>
      </c>
      <c r="L17" s="180" t="str">
        <f>IF(F17="", "", VLOOKUP(F17, 'MASTER LIST'!$A:$N, 10, FALSE))</f>
        <v>ANGELS REDUIT AC</v>
      </c>
      <c r="M17" s="139" t="str">
        <f>IF(F18="", "", VLOOKUP(F18, 'MASTER LIST'!$A:$N, 11, FALSE))</f>
        <v/>
      </c>
      <c r="N17" s="338"/>
      <c r="O17" s="113"/>
    </row>
    <row r="18" spans="1:16" s="113" customFormat="1" ht="39.950000000000003" customHeight="1" x14ac:dyDescent="0.35">
      <c r="B18" s="103"/>
      <c r="C18" s="142"/>
      <c r="D18" s="190">
        <v>1274</v>
      </c>
      <c r="E18" s="179"/>
      <c r="F18" s="179"/>
      <c r="G18" s="180" t="s">
        <v>1757</v>
      </c>
      <c r="H18" s="180" t="s">
        <v>7123</v>
      </c>
      <c r="I18" s="181"/>
      <c r="J18" s="182" t="s">
        <v>201</v>
      </c>
      <c r="K18" s="182" t="s">
        <v>71</v>
      </c>
      <c r="L18" s="180" t="s">
        <v>24</v>
      </c>
      <c r="M18" s="139"/>
      <c r="N18" s="338"/>
    </row>
    <row r="19" spans="1:16" s="113" customFormat="1" ht="39.950000000000003" customHeight="1" x14ac:dyDescent="0.35">
      <c r="B19" s="103"/>
      <c r="C19" s="142"/>
      <c r="D19" s="190">
        <v>1205</v>
      </c>
      <c r="E19" s="179" t="s">
        <v>246</v>
      </c>
      <c r="F19" s="179">
        <v>1371</v>
      </c>
      <c r="G19" s="143" t="str">
        <f>IF(F19="", "", VLOOKUP(F19, 'MASTER LIST'!$A:$N, 2, FALSE))</f>
        <v>TSE YUEN CHONG</v>
      </c>
      <c r="H19" s="143" t="str">
        <f>IF(F19="", "", VLOOKUP(F19, 'MASTER LIST'!$A:$N, 3, FALSE))</f>
        <v>Sofia</v>
      </c>
      <c r="I19" s="144">
        <f>IF(F19="", "", VLOOKUP(F19, 'MASTER LIST'!$A:$N, 5, FALSE))</f>
        <v>41456</v>
      </c>
      <c r="J19" s="145" t="str">
        <f>IF(F19="", "", VLOOKUP(F19, 'MASTER LIST'!$A:$N, 4, FALSE))</f>
        <v>F</v>
      </c>
      <c r="K19" s="145" t="str">
        <f>IF(F19="", "", VLOOKUP(F19, 'MASTER LIST'!$A:$N, 13, FALSE))</f>
        <v>U14</v>
      </c>
      <c r="L19" s="143" t="str">
        <f>IF(F19="", "", VLOOKUP(F19, 'MASTER LIST'!$A:$N, 10, FALSE))</f>
        <v>ANGELS REDUIT AC</v>
      </c>
      <c r="M19" s="138" t="str">
        <f>IF(F19="", "", VLOOKUP(F19, 'MASTER LIST'!$A:$N, 11, FALSE))</f>
        <v>MK</v>
      </c>
      <c r="N19" s="338"/>
    </row>
    <row r="20" spans="1:16" s="113" customFormat="1" ht="39.950000000000003" customHeight="1" x14ac:dyDescent="0.35">
      <c r="B20" s="103"/>
      <c r="C20" s="142"/>
      <c r="D20" s="190"/>
      <c r="E20" s="179"/>
      <c r="F20" s="179"/>
      <c r="G20" s="143"/>
      <c r="H20" s="143"/>
      <c r="I20" s="144"/>
      <c r="J20" s="145"/>
      <c r="K20" s="145"/>
      <c r="L20" s="143"/>
      <c r="M20" s="138"/>
      <c r="N20" s="338"/>
    </row>
    <row r="21" spans="1:16" s="113" customFormat="1" ht="39.950000000000003" customHeight="1" x14ac:dyDescent="0.35">
      <c r="B21" s="103"/>
      <c r="C21" s="142"/>
      <c r="D21" s="190">
        <v>1206</v>
      </c>
      <c r="E21" s="179" t="s">
        <v>246</v>
      </c>
      <c r="F21" s="179">
        <v>1458</v>
      </c>
      <c r="G21" s="143" t="str">
        <f>IF(F21="", "", VLOOKUP(F21, 'MASTER LIST'!$A:$N, 2, FALSE))</f>
        <v>CALICE</v>
      </c>
      <c r="H21" s="143" t="str">
        <f>IF(F21="", "", VLOOKUP(F21, 'MASTER LIST'!$A:$N, 3, FALSE))</f>
        <v>Logan</v>
      </c>
      <c r="I21" s="144">
        <f>IF(F21="", "", VLOOKUP(F21, 'MASTER LIST'!$A:$N, 5, FALSE))</f>
        <v>41469</v>
      </c>
      <c r="J21" s="145" t="str">
        <f>IF(F21="", "", VLOOKUP(F21, 'MASTER LIST'!$A:$N, 4, FALSE))</f>
        <v>F</v>
      </c>
      <c r="K21" s="145" t="str">
        <f>IF(F21="", "", VLOOKUP(F21, 'MASTER LIST'!$A:$N, 13, FALSE))</f>
        <v>U14</v>
      </c>
      <c r="L21" s="143" t="str">
        <f>IF(F21="", "", VLOOKUP(F21, 'MASTER LIST'!$A:$N, 10, FALSE))</f>
        <v>BEAU BASSIN AC</v>
      </c>
      <c r="M21" s="138" t="str">
        <f>IF(F22="", "", VLOOKUP(F22, 'MASTER LIST'!$A:$N, 11, FALSE))</f>
        <v>BBRH</v>
      </c>
      <c r="N21" s="338"/>
    </row>
    <row r="22" spans="1:16" s="113" customFormat="1" ht="39.950000000000003" customHeight="1" x14ac:dyDescent="0.35">
      <c r="B22" s="103"/>
      <c r="C22" s="142"/>
      <c r="D22" s="190">
        <v>1207</v>
      </c>
      <c r="E22" s="179" t="s">
        <v>246</v>
      </c>
      <c r="F22" s="179">
        <v>1459</v>
      </c>
      <c r="G22" s="143" t="str">
        <f>IF(F22="", "", VLOOKUP(F22, 'MASTER LIST'!$A:$N, 2, FALSE))</f>
        <v>MAURER</v>
      </c>
      <c r="H22" s="143" t="str">
        <f>IF(F22="", "", VLOOKUP(F22, 'MASTER LIST'!$A:$N, 3, FALSE))</f>
        <v xml:space="preserve">Jamelia </v>
      </c>
      <c r="I22" s="144">
        <f>IF(F22="", "", VLOOKUP(F22, 'MASTER LIST'!$A:$N, 5, FALSE))</f>
        <v>41525</v>
      </c>
      <c r="J22" s="145" t="str">
        <f>IF(F22="", "", VLOOKUP(F22, 'MASTER LIST'!$A:$N, 4, FALSE))</f>
        <v>F</v>
      </c>
      <c r="K22" s="145" t="str">
        <f>IF(F22="", "", VLOOKUP(F22, 'MASTER LIST'!$A:$N, 13, FALSE))</f>
        <v>U14</v>
      </c>
      <c r="L22" s="143" t="str">
        <f>IF(F22="", "", VLOOKUP(F22, 'MASTER LIST'!$A:$N, 10, FALSE))</f>
        <v>BEAU BASSIN AC</v>
      </c>
      <c r="M22" s="138" t="e">
        <f>IF(#REF!="", "", VLOOKUP(#REF!, 'MASTER LIST'!$A:$N, 11, FALSE))</f>
        <v>#REF!</v>
      </c>
      <c r="N22" s="338"/>
    </row>
    <row r="23" spans="1:16" s="113" customFormat="1" ht="39.950000000000003" customHeight="1" x14ac:dyDescent="0.35">
      <c r="B23" s="103"/>
      <c r="C23" s="142"/>
      <c r="D23" s="190"/>
      <c r="E23" s="179"/>
      <c r="F23" s="179"/>
      <c r="G23" s="143"/>
      <c r="H23" s="143"/>
      <c r="I23" s="144"/>
      <c r="J23" s="145"/>
      <c r="K23" s="145"/>
      <c r="L23" s="143"/>
      <c r="M23" s="138"/>
      <c r="N23" s="338"/>
    </row>
    <row r="24" spans="1:16" s="113" customFormat="1" ht="39.950000000000003" customHeight="1" x14ac:dyDescent="0.35">
      <c r="B24" s="103"/>
      <c r="C24" s="142"/>
      <c r="D24" s="190">
        <v>1209</v>
      </c>
      <c r="E24" s="179" t="s">
        <v>246</v>
      </c>
      <c r="F24" s="179">
        <v>2644</v>
      </c>
      <c r="G24" s="143" t="str">
        <f>IF(F24="", "", VLOOKUP(F24, 'MASTER LIST'!$A:$N, 2, FALSE))</f>
        <v>BONOMALLY RAM</v>
      </c>
      <c r="H24" s="143" t="str">
        <f>IF(F24="", "", VLOOKUP(F24, 'MASTER LIST'!$A:$N, 3, FALSE))</f>
        <v>Yana</v>
      </c>
      <c r="I24" s="144">
        <f>IF(F24="", "", VLOOKUP(F24, 'MASTER LIST'!$A:$N, 5, FALSE))</f>
        <v>41137</v>
      </c>
      <c r="J24" s="145" t="str">
        <f>IF(F24="", "", VLOOKUP(F24, 'MASTER LIST'!$A:$N, 4, FALSE))</f>
        <v>F</v>
      </c>
      <c r="K24" s="145" t="str">
        <f>IF(F24="", "", VLOOKUP(F24, 'MASTER LIST'!$A:$N, 13, FALSE))</f>
        <v>U14</v>
      </c>
      <c r="L24" s="143" t="str">
        <f>IF(F24="", "", VLOOKUP(F24, 'MASTER LIST'!$A:$N, 10, FALSE))</f>
        <v>CUREPIPE HARLEM AC</v>
      </c>
      <c r="M24" s="138" t="str">
        <f>IF(F24="", "", VLOOKUP(F24, 'MASTER LIST'!$A:$N, 11, FALSE))</f>
        <v>CPE</v>
      </c>
      <c r="N24" s="338"/>
      <c r="P24" s="87"/>
    </row>
    <row r="25" spans="1:16" s="113" customFormat="1" ht="39.950000000000003" customHeight="1" x14ac:dyDescent="0.35">
      <c r="B25" s="103"/>
      <c r="C25" s="142"/>
      <c r="D25" s="190"/>
      <c r="E25" s="179"/>
      <c r="F25" s="179"/>
      <c r="G25" s="143"/>
      <c r="H25" s="143"/>
      <c r="I25" s="144"/>
      <c r="J25" s="145"/>
      <c r="K25" s="145"/>
      <c r="L25" s="143"/>
      <c r="M25" s="138"/>
      <c r="N25" s="338"/>
      <c r="P25" s="87"/>
    </row>
    <row r="26" spans="1:16" s="113" customFormat="1" ht="39.950000000000003" customHeight="1" x14ac:dyDescent="0.35">
      <c r="B26" s="103"/>
      <c r="C26" s="142"/>
      <c r="D26" s="190">
        <v>1210</v>
      </c>
      <c r="E26" s="179" t="s">
        <v>246</v>
      </c>
      <c r="F26" s="179">
        <v>4218</v>
      </c>
      <c r="G26" s="143" t="str">
        <f>IF(F26="", "", VLOOKUP(F26, 'MASTER LIST'!$A:$N, 2, FALSE))</f>
        <v xml:space="preserve">ARLANDA </v>
      </c>
      <c r="H26" s="143" t="str">
        <f>IF(F26="", "", VLOOKUP(F26, 'MASTER LIST'!$A:$N, 3, FALSE))</f>
        <v>Sephora Doriane</v>
      </c>
      <c r="I26" s="144">
        <f>IF(F26="", "", VLOOKUP(F26, 'MASTER LIST'!$A:$N, 5, FALSE))</f>
        <v>41307</v>
      </c>
      <c r="J26" s="145" t="str">
        <f>IF(F26="", "", VLOOKUP(F26, 'MASTER LIST'!$A:$N, 4, FALSE))</f>
        <v>F</v>
      </c>
      <c r="K26" s="145" t="str">
        <f>IF(F26="", "", VLOOKUP(F26, 'MASTER LIST'!$A:$N, 13, FALSE))</f>
        <v>U14</v>
      </c>
      <c r="L26" s="143" t="s">
        <v>7163</v>
      </c>
      <c r="M26" s="138" t="str">
        <f>IF(F26="", "", VLOOKUP(F26, 'MASTER LIST'!$A:$N, 11, FALSE))</f>
        <v>CPE</v>
      </c>
      <c r="N26" s="338"/>
      <c r="P26" s="87"/>
    </row>
    <row r="27" spans="1:16" s="113" customFormat="1" ht="39.950000000000003" customHeight="1" x14ac:dyDescent="0.35">
      <c r="B27" s="103"/>
      <c r="C27" s="142"/>
      <c r="D27" s="190">
        <v>1275</v>
      </c>
      <c r="E27" s="179"/>
      <c r="F27" s="168"/>
      <c r="G27" s="143" t="s">
        <v>3914</v>
      </c>
      <c r="H27" s="143" t="s">
        <v>7125</v>
      </c>
      <c r="I27" s="144"/>
      <c r="J27" s="145" t="s">
        <v>201</v>
      </c>
      <c r="K27" s="145" t="s">
        <v>71</v>
      </c>
      <c r="L27" s="143" t="s">
        <v>7163</v>
      </c>
      <c r="M27" s="138"/>
      <c r="N27" s="338"/>
      <c r="P27" s="87"/>
    </row>
    <row r="28" spans="1:16" s="113" customFormat="1" ht="39.950000000000003" customHeight="1" x14ac:dyDescent="0.35">
      <c r="B28" s="103"/>
      <c r="C28" s="142"/>
      <c r="D28" s="190">
        <v>1211</v>
      </c>
      <c r="E28" s="179" t="s">
        <v>245</v>
      </c>
      <c r="F28" s="168">
        <v>3737</v>
      </c>
      <c r="G28" s="143" t="str">
        <f>IF(F28="", "", VLOOKUP(F28, 'MASTER LIST'!$A:$N, 2, FALSE))</f>
        <v>MANDARY</v>
      </c>
      <c r="H28" s="143" t="str">
        <f>IF(F28="", "", VLOOKUP(F28, 'MASTER LIST'!$A:$N, 3, FALSE))</f>
        <v>Athena</v>
      </c>
      <c r="I28" s="144">
        <f>IF(F28="", "", VLOOKUP(F28, 'MASTER LIST'!$A:$N, 5, FALSE))</f>
        <v>41567</v>
      </c>
      <c r="J28" s="145" t="str">
        <f>IF(F28="", "", VLOOKUP(F28, 'MASTER LIST'!$A:$N, 4, FALSE))</f>
        <v>F</v>
      </c>
      <c r="K28" s="145" t="str">
        <f>IF(F28="", "", VLOOKUP(F28, 'MASTER LIST'!$A:$N, 13, FALSE))</f>
        <v>U14</v>
      </c>
      <c r="L28" s="143" t="s">
        <v>7163</v>
      </c>
      <c r="M28" s="138" t="str">
        <f>IF(F29="", "", VLOOKUP(F29, 'MASTER LIST'!$A:$N, 11, FALSE))</f>
        <v/>
      </c>
      <c r="N28" s="338"/>
      <c r="P28" s="87"/>
    </row>
    <row r="29" spans="1:16" s="113" customFormat="1" ht="39.950000000000003" customHeight="1" x14ac:dyDescent="0.35">
      <c r="A29" s="87"/>
      <c r="B29" s="198"/>
      <c r="C29" s="142"/>
      <c r="D29" s="190">
        <v>1276</v>
      </c>
      <c r="E29" s="179"/>
      <c r="F29" s="168"/>
      <c r="G29" s="143" t="s">
        <v>1104</v>
      </c>
      <c r="H29" s="143" t="s">
        <v>7126</v>
      </c>
      <c r="I29" s="144"/>
      <c r="J29" s="145" t="s">
        <v>201</v>
      </c>
      <c r="K29" s="145" t="s">
        <v>71</v>
      </c>
      <c r="L29" s="143" t="s">
        <v>7164</v>
      </c>
      <c r="M29" s="138"/>
      <c r="N29" s="338"/>
      <c r="P29" s="87"/>
    </row>
    <row r="30" spans="1:16" s="113" customFormat="1" ht="39.950000000000003" customHeight="1" x14ac:dyDescent="0.35">
      <c r="A30" s="87"/>
      <c r="B30" s="198"/>
      <c r="C30" s="142"/>
      <c r="D30" s="190"/>
      <c r="E30" s="179"/>
      <c r="F30" s="168"/>
      <c r="G30" s="143"/>
      <c r="H30" s="143"/>
      <c r="I30" s="144"/>
      <c r="J30" s="145"/>
      <c r="K30" s="145"/>
      <c r="L30" s="143"/>
      <c r="M30" s="138"/>
      <c r="N30" s="338"/>
      <c r="P30" s="87"/>
    </row>
    <row r="31" spans="1:16" s="113" customFormat="1" ht="39.950000000000003" customHeight="1" x14ac:dyDescent="0.35">
      <c r="B31" s="103"/>
      <c r="C31" s="142"/>
      <c r="D31" s="190">
        <v>1278</v>
      </c>
      <c r="E31" s="179"/>
      <c r="F31" s="168"/>
      <c r="G31" s="143" t="s">
        <v>2591</v>
      </c>
      <c r="H31" s="143" t="s">
        <v>7122</v>
      </c>
      <c r="I31" s="144"/>
      <c r="J31" s="145" t="s">
        <v>201</v>
      </c>
      <c r="K31" s="145" t="s">
        <v>71</v>
      </c>
      <c r="L31" s="143" t="s">
        <v>6</v>
      </c>
      <c r="M31" s="138"/>
      <c r="N31" s="338"/>
    </row>
    <row r="32" spans="1:16" s="113" customFormat="1" ht="39.950000000000003" customHeight="1" x14ac:dyDescent="0.35">
      <c r="B32" s="103"/>
      <c r="C32" s="142"/>
      <c r="D32" s="190">
        <v>1277</v>
      </c>
      <c r="E32" s="179"/>
      <c r="F32" s="168"/>
      <c r="G32" s="143" t="s">
        <v>5732</v>
      </c>
      <c r="H32" s="143" t="s">
        <v>208</v>
      </c>
      <c r="I32" s="144"/>
      <c r="J32" s="145" t="s">
        <v>201</v>
      </c>
      <c r="K32" s="145" t="s">
        <v>71</v>
      </c>
      <c r="L32" s="143" t="s">
        <v>6</v>
      </c>
      <c r="M32" s="138"/>
      <c r="N32" s="338"/>
    </row>
    <row r="33" spans="1:15" s="113" customFormat="1" ht="39.950000000000003" customHeight="1" x14ac:dyDescent="0.35">
      <c r="A33" s="87"/>
      <c r="B33" s="198"/>
      <c r="C33" s="142"/>
      <c r="D33" s="190">
        <v>1291</v>
      </c>
      <c r="E33" s="179"/>
      <c r="F33" s="168"/>
      <c r="G33" s="143" t="s">
        <v>3871</v>
      </c>
      <c r="H33" s="143" t="s">
        <v>7157</v>
      </c>
      <c r="I33" s="144"/>
      <c r="J33" s="145" t="s">
        <v>201</v>
      </c>
      <c r="K33" s="145" t="s">
        <v>71</v>
      </c>
      <c r="L33" s="143" t="s">
        <v>6</v>
      </c>
      <c r="M33" s="138"/>
      <c r="N33" s="339"/>
    </row>
    <row r="34" spans="1:15" s="113" customFormat="1" ht="39.950000000000003" customHeight="1" x14ac:dyDescent="0.35">
      <c r="A34" s="87"/>
      <c r="B34" s="198"/>
      <c r="C34" s="142"/>
      <c r="D34" s="190">
        <v>1279</v>
      </c>
      <c r="E34" s="179"/>
      <c r="F34" s="168"/>
      <c r="G34" s="143" t="s">
        <v>1271</v>
      </c>
      <c r="H34" s="143" t="s">
        <v>5734</v>
      </c>
      <c r="I34" s="144"/>
      <c r="J34" s="145" t="s">
        <v>201</v>
      </c>
      <c r="K34" s="145" t="s">
        <v>71</v>
      </c>
      <c r="L34" s="143" t="s">
        <v>6</v>
      </c>
      <c r="M34" s="138"/>
      <c r="N34" s="338"/>
    </row>
    <row r="35" spans="1:15" s="113" customFormat="1" ht="39.950000000000003" customHeight="1" x14ac:dyDescent="0.35">
      <c r="A35" s="87"/>
      <c r="B35" s="198"/>
      <c r="C35" s="142"/>
      <c r="D35" s="190">
        <v>1280</v>
      </c>
      <c r="E35" s="179"/>
      <c r="F35" s="168"/>
      <c r="G35" s="143" t="s">
        <v>2836</v>
      </c>
      <c r="H35" s="143" t="s">
        <v>5270</v>
      </c>
      <c r="I35" s="144"/>
      <c r="J35" s="145" t="s">
        <v>201</v>
      </c>
      <c r="K35" s="145" t="s">
        <v>71</v>
      </c>
      <c r="L35" s="143" t="s">
        <v>6</v>
      </c>
      <c r="M35" s="138"/>
      <c r="N35" s="338"/>
    </row>
    <row r="36" spans="1:15" s="113" customFormat="1" ht="39.950000000000003" customHeight="1" x14ac:dyDescent="0.35">
      <c r="A36" s="87"/>
      <c r="B36" s="19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38"/>
      <c r="N36" s="338"/>
    </row>
    <row r="37" spans="1:15" s="113" customFormat="1" ht="39.950000000000003" customHeight="1" x14ac:dyDescent="0.35">
      <c r="B37" s="103"/>
      <c r="C37" s="142"/>
      <c r="D37" s="190">
        <v>1212</v>
      </c>
      <c r="E37" s="179" t="s">
        <v>246</v>
      </c>
      <c r="F37" s="168">
        <v>1216</v>
      </c>
      <c r="G37" s="143" t="str">
        <f>IF(F37="", "", VLOOKUP(F37, 'MASTER LIST'!$A:$N, 2, FALSE))</f>
        <v>FLORE</v>
      </c>
      <c r="H37" s="143" t="str">
        <f>IF(F37="", "", VLOOKUP(F37, 'MASTER LIST'!$A:$N, 3, FALSE))</f>
        <v>Marushka</v>
      </c>
      <c r="I37" s="144">
        <f>IF(F37="", "", VLOOKUP(F37, 'MASTER LIST'!$A:$N, 5, FALSE))</f>
        <v>41316</v>
      </c>
      <c r="J37" s="145" t="str">
        <f>IF(F37="", "", VLOOKUP(F37, 'MASTER LIST'!$A:$N, 4, FALSE))</f>
        <v>F</v>
      </c>
      <c r="K37" s="145" t="str">
        <f>IF(F37="", "", VLOOKUP(F37, 'MASTER LIST'!$A:$N, 13, FALSE))</f>
        <v>U14</v>
      </c>
      <c r="L37" s="143" t="str">
        <f>IF(F37="", "", VLOOKUP(F37, 'MASTER LIST'!$A:$N, 10, FALSE))</f>
        <v>HENRIETTA AC</v>
      </c>
      <c r="M37" s="138" t="str">
        <f>IF(F38="", "", VLOOKUP(F38, 'MASTER LIST'!$A:$N, 11, FALSE))</f>
        <v>VCPH</v>
      </c>
      <c r="N37" s="338"/>
    </row>
    <row r="38" spans="1:15" s="113" customFormat="1" ht="39.950000000000003" customHeight="1" x14ac:dyDescent="0.35">
      <c r="B38" s="103"/>
      <c r="C38" s="142"/>
      <c r="D38" s="190">
        <v>1215</v>
      </c>
      <c r="E38" s="179" t="s">
        <v>246</v>
      </c>
      <c r="F38" s="168">
        <v>1216</v>
      </c>
      <c r="G38" s="143" t="str">
        <f>IF(F38="", "", VLOOKUP(F38, 'MASTER LIST'!$A:$N, 2, FALSE))</f>
        <v>FLORE</v>
      </c>
      <c r="H38" s="143" t="str">
        <f>IF(F38="", "", VLOOKUP(F38, 'MASTER LIST'!$A:$N, 3, FALSE))</f>
        <v>Marushka</v>
      </c>
      <c r="I38" s="144">
        <f>IF(F38="", "", VLOOKUP(F38, 'MASTER LIST'!$A:$N, 5, FALSE))</f>
        <v>41316</v>
      </c>
      <c r="J38" s="145" t="str">
        <f>IF(F38="", "", VLOOKUP(F38, 'MASTER LIST'!$A:$N, 4, FALSE))</f>
        <v>F</v>
      </c>
      <c r="K38" s="145" t="str">
        <f>IF(F38="", "", VLOOKUP(F38, 'MASTER LIST'!$A:$N, 13, FALSE))</f>
        <v>U14</v>
      </c>
      <c r="L38" s="143" t="str">
        <f>IF(F38="", "", VLOOKUP(F38, 'MASTER LIST'!$A:$N, 10, FALSE))</f>
        <v>HENRIETTA AC</v>
      </c>
      <c r="M38" s="138" t="str">
        <f>IF(F40="", "", VLOOKUP(F40, 'MASTER LIST'!$A:$N, 11, FALSE))</f>
        <v/>
      </c>
      <c r="N38" s="338"/>
      <c r="O38" s="87"/>
    </row>
    <row r="39" spans="1:15" s="113" customFormat="1" ht="39.950000000000003" customHeight="1" x14ac:dyDescent="0.35">
      <c r="B39" s="103"/>
      <c r="C39" s="142"/>
      <c r="D39" s="190">
        <v>1213</v>
      </c>
      <c r="E39" s="179" t="s">
        <v>246</v>
      </c>
      <c r="F39" s="168">
        <v>1835</v>
      </c>
      <c r="G39" s="143" t="str">
        <f>IF(F39="", "", VLOOKUP(F39, 'MASTER LIST'!$A:$N, 2, FALSE))</f>
        <v>HOSSEINY</v>
      </c>
      <c r="H39" s="143" t="str">
        <f>IF(F39="", "", VLOOKUP(F39, 'MASTER LIST'!$A:$N, 3, FALSE))</f>
        <v xml:space="preserve">Judy </v>
      </c>
      <c r="I39" s="144">
        <f>IF(F39="", "", VLOOKUP(F39, 'MASTER LIST'!$A:$N, 5, FALSE))</f>
        <v>41285</v>
      </c>
      <c r="J39" s="145" t="str">
        <f>IF(F39="", "", VLOOKUP(F39, 'MASTER LIST'!$A:$N, 4, FALSE))</f>
        <v>F</v>
      </c>
      <c r="K39" s="145" t="str">
        <f>IF(F39="", "", VLOOKUP(F39, 'MASTER LIST'!$A:$N, 13, FALSE))</f>
        <v>U14</v>
      </c>
      <c r="L39" s="143" t="str">
        <f>IF(F39="", "", VLOOKUP(F39, 'MASTER LIST'!$A:$N, 10, FALSE))</f>
        <v>HENRIETTA AC</v>
      </c>
      <c r="M39" s="138" t="str">
        <f>IF(F40="", "", VLOOKUP(F40, 'MASTER LIST'!$A:$N, 11, FALSE))</f>
        <v/>
      </c>
      <c r="N39" s="338"/>
      <c r="O39" s="87"/>
    </row>
    <row r="40" spans="1:15" s="113" customFormat="1" ht="39.950000000000003" customHeight="1" x14ac:dyDescent="0.35">
      <c r="B40" s="103"/>
      <c r="C40" s="163"/>
      <c r="D40" s="165">
        <v>1287</v>
      </c>
      <c r="E40" s="229"/>
      <c r="F40" s="229"/>
      <c r="G40" s="143" t="s">
        <v>7170</v>
      </c>
      <c r="H40" s="143" t="s">
        <v>7171</v>
      </c>
      <c r="I40" s="145"/>
      <c r="J40" s="145" t="s">
        <v>201</v>
      </c>
      <c r="K40" s="145" t="s">
        <v>71</v>
      </c>
      <c r="L40" s="143" t="s">
        <v>60</v>
      </c>
      <c r="M40" s="202"/>
      <c r="N40" s="347"/>
      <c r="O40" s="87"/>
    </row>
    <row r="41" spans="1:15" s="113" customFormat="1" ht="39.950000000000003" customHeight="1" x14ac:dyDescent="0.35">
      <c r="B41" s="103"/>
      <c r="C41" s="142"/>
      <c r="D41" s="190">
        <v>1214</v>
      </c>
      <c r="E41" s="179" t="s">
        <v>246</v>
      </c>
      <c r="F41" s="179">
        <v>3279</v>
      </c>
      <c r="G41" s="143" t="str">
        <f>IF(F41="", "", VLOOKUP(F41, 'MASTER LIST'!$A:$N, 2, FALSE))</f>
        <v>VILHART</v>
      </c>
      <c r="H41" s="143" t="str">
        <f>IF(F41="", "", VLOOKUP(F41, 'MASTER LIST'!$A:$N, 3, FALSE))</f>
        <v>Morgane</v>
      </c>
      <c r="I41" s="144">
        <f>IF(F41="", "", VLOOKUP(F41, 'MASTER LIST'!$A:$N, 5, FALSE))</f>
        <v>41175</v>
      </c>
      <c r="J41" s="145" t="str">
        <f>IF(F41="", "", VLOOKUP(F41, 'MASTER LIST'!$A:$N, 4, FALSE))</f>
        <v>F</v>
      </c>
      <c r="K41" s="145" t="str">
        <f>IF(F41="", "", VLOOKUP(F41, 'MASTER LIST'!$A:$N, 13, FALSE))</f>
        <v>U14</v>
      </c>
      <c r="L41" s="143" t="str">
        <f>IF(F41="", "", VLOOKUP(F41, 'MASTER LIST'!$A:$N, 10, FALSE))</f>
        <v>HENRIETTA AC</v>
      </c>
      <c r="M41" s="138" t="str">
        <f>IF(F44="", "", VLOOKUP(F44, 'MASTER LIST'!$A:$N, 11, FALSE))</f>
        <v>VCPH</v>
      </c>
      <c r="N41" s="338"/>
      <c r="O41" s="87"/>
    </row>
    <row r="42" spans="1:15" s="113" customFormat="1" ht="39.950000000000003" customHeight="1" x14ac:dyDescent="0.35">
      <c r="B42" s="103"/>
      <c r="C42" s="142"/>
      <c r="D42" s="190"/>
      <c r="E42" s="179"/>
      <c r="F42" s="179"/>
      <c r="G42" s="143"/>
      <c r="H42" s="143"/>
      <c r="I42" s="144"/>
      <c r="J42" s="145"/>
      <c r="K42" s="145"/>
      <c r="L42" s="143"/>
      <c r="M42" s="138"/>
      <c r="N42" s="338"/>
      <c r="O42" s="87"/>
    </row>
    <row r="43" spans="1:15" s="113" customFormat="1" ht="39.950000000000003" customHeight="1" x14ac:dyDescent="0.35">
      <c r="B43" s="103"/>
      <c r="C43" s="142"/>
      <c r="D43" s="190">
        <v>1216</v>
      </c>
      <c r="E43" s="179" t="s">
        <v>246</v>
      </c>
      <c r="F43" s="179">
        <v>1497</v>
      </c>
      <c r="G43" s="143" t="str">
        <f>IF(F43="", "", VLOOKUP(F43, 'MASTER LIST'!$A:$N, 2, FALSE))</f>
        <v>JOSON</v>
      </c>
      <c r="H43" s="143" t="str">
        <f>IF(F43="", "", VLOOKUP(F43, 'MASTER LIST'!$A:$N, 3, FALSE))</f>
        <v>Elisha R.</v>
      </c>
      <c r="I43" s="144">
        <f>IF(F43="", "", VLOOKUP(F43, 'MASTER LIST'!$A:$N, 5, FALSE))</f>
        <v>41424</v>
      </c>
      <c r="J43" s="145" t="str">
        <f>IF(F43="", "", VLOOKUP(F43, 'MASTER LIST'!$A:$N, 4, FALSE))</f>
        <v>F</v>
      </c>
      <c r="K43" s="145" t="str">
        <f>IF(F43="", "", VLOOKUP(F43, 'MASTER LIST'!$A:$N, 13, FALSE))</f>
        <v>U14</v>
      </c>
      <c r="L43" s="143" t="str">
        <f>IF(F43="", "", VLOOKUP(F43, 'MASTER LIST'!$A:$N, 10, FALSE))</f>
        <v>LA CAVERNE AC</v>
      </c>
      <c r="M43" s="138" t="str">
        <f>IF(F44="", "", VLOOKUP(F44, 'MASTER LIST'!$A:$N, 11, FALSE))</f>
        <v>VCPH</v>
      </c>
      <c r="N43" s="338"/>
    </row>
    <row r="44" spans="1:15" s="113" customFormat="1" ht="39.950000000000003" customHeight="1" x14ac:dyDescent="0.35">
      <c r="B44" s="103"/>
      <c r="C44" s="142"/>
      <c r="D44" s="190">
        <v>1217</v>
      </c>
      <c r="E44" s="179" t="s">
        <v>246</v>
      </c>
      <c r="F44" s="179">
        <v>3914</v>
      </c>
      <c r="G44" s="143" t="str">
        <f>IF(F44="", "", VLOOKUP(F44, 'MASTER LIST'!$A:$N, 2, FALSE))</f>
        <v>SEENEEVASSEN</v>
      </c>
      <c r="H44" s="143" t="str">
        <f>IF(F44="", "", VLOOKUP(F44, 'MASTER LIST'!$A:$N, 3, FALSE))</f>
        <v>Keshinee</v>
      </c>
      <c r="I44" s="144">
        <f>IF(F44="", "", VLOOKUP(F44, 'MASTER LIST'!$A:$N, 5, FALSE))</f>
        <v>41336</v>
      </c>
      <c r="J44" s="145" t="str">
        <f>IF(F44="", "", VLOOKUP(F44, 'MASTER LIST'!$A:$N, 4, FALSE))</f>
        <v>F</v>
      </c>
      <c r="K44" s="145" t="str">
        <f>IF(F44="", "", VLOOKUP(F44, 'MASTER LIST'!$A:$N, 13, FALSE))</f>
        <v>U14</v>
      </c>
      <c r="L44" s="143" t="str">
        <f>IF(F44="", "", VLOOKUP(F44, 'MASTER LIST'!$A:$N, 10, FALSE))</f>
        <v>LA CAVERNE AC</v>
      </c>
      <c r="M44" s="138" t="str">
        <f>IF(F48="", "", VLOOKUP(F48, 'MASTER LIST'!$A:$N, 11, FALSE))</f>
        <v/>
      </c>
      <c r="N44" s="338"/>
    </row>
    <row r="45" spans="1:15" s="113" customFormat="1" ht="39.950000000000003" customHeight="1" x14ac:dyDescent="0.35">
      <c r="B45" s="103"/>
      <c r="C45" s="142"/>
      <c r="D45" s="190"/>
      <c r="E45" s="179"/>
      <c r="F45" s="179"/>
      <c r="G45" s="143"/>
      <c r="H45" s="143"/>
      <c r="I45" s="144"/>
      <c r="J45" s="145"/>
      <c r="K45" s="145"/>
      <c r="L45" s="143"/>
      <c r="M45" s="138"/>
      <c r="N45" s="338"/>
    </row>
    <row r="46" spans="1:15" s="113" customFormat="1" ht="39.950000000000003" customHeight="1" x14ac:dyDescent="0.35">
      <c r="B46" s="103"/>
      <c r="C46" s="142"/>
      <c r="D46" s="190">
        <v>1281</v>
      </c>
      <c r="E46" s="179"/>
      <c r="F46" s="179"/>
      <c r="G46" s="143" t="s">
        <v>7106</v>
      </c>
      <c r="H46" s="143" t="s">
        <v>2025</v>
      </c>
      <c r="I46" s="144"/>
      <c r="J46" s="145" t="s">
        <v>201</v>
      </c>
      <c r="K46" s="145" t="s">
        <v>71</v>
      </c>
      <c r="L46" s="143" t="s">
        <v>55</v>
      </c>
      <c r="M46" s="138"/>
      <c r="N46" s="338"/>
    </row>
    <row r="47" spans="1:15" s="113" customFormat="1" ht="39.950000000000003" customHeight="1" x14ac:dyDescent="0.35">
      <c r="A47" s="87"/>
      <c r="B47" s="198"/>
      <c r="C47" s="142"/>
      <c r="D47" s="190">
        <v>1218</v>
      </c>
      <c r="E47" s="179" t="s">
        <v>246</v>
      </c>
      <c r="F47" s="179">
        <v>1311</v>
      </c>
      <c r="G47" s="143" t="str">
        <f>IF(F47="", "", VLOOKUP(F47, 'MASTER LIST'!$A:$N, 2, FALSE))</f>
        <v xml:space="preserve">CATHERINE </v>
      </c>
      <c r="H47" s="143" t="str">
        <f>IF(F47="", "", VLOOKUP(F47, 'MASTER LIST'!$A:$N, 3, FALSE))</f>
        <v>Amy</v>
      </c>
      <c r="I47" s="144">
        <f>IF(F47="", "", VLOOKUP(F47, 'MASTER LIST'!$A:$N, 5, FALSE))</f>
        <v>41045</v>
      </c>
      <c r="J47" s="145" t="str">
        <f>IF(F47="", "", VLOOKUP(F47, 'MASTER LIST'!$A:$N, 4, FALSE))</f>
        <v>F</v>
      </c>
      <c r="K47" s="145" t="str">
        <f>IF(F47="", "", VLOOKUP(F47, 'MASTER LIST'!$A:$N, 13, FALSE))</f>
        <v>U14</v>
      </c>
      <c r="L47" s="143" t="str">
        <f>IF(F47="", "", VLOOKUP(F47, 'MASTER LIST'!$A:$N, 10, FALSE))</f>
        <v>LE HOCHET AC</v>
      </c>
      <c r="M47" s="138" t="str">
        <f>IF(F47="", "", VLOOKUP(F47, 'MASTER LIST'!$A:$N, 11, FALSE))</f>
        <v>PAMP</v>
      </c>
      <c r="N47" s="338"/>
    </row>
    <row r="48" spans="1:15" s="113" customFormat="1" ht="39.950000000000003" customHeight="1" x14ac:dyDescent="0.35">
      <c r="B48" s="103"/>
      <c r="C48" s="142"/>
      <c r="D48" s="240">
        <v>1292</v>
      </c>
      <c r="E48" s="296"/>
      <c r="F48" s="296"/>
      <c r="G48" s="293" t="s">
        <v>7181</v>
      </c>
      <c r="H48" s="293" t="s">
        <v>7182</v>
      </c>
      <c r="I48" s="294"/>
      <c r="J48" s="295" t="s">
        <v>201</v>
      </c>
      <c r="K48" s="295" t="s">
        <v>71</v>
      </c>
      <c r="L48" s="293" t="s">
        <v>55</v>
      </c>
      <c r="M48" s="138"/>
      <c r="N48" s="338"/>
    </row>
    <row r="49" spans="2:14" s="113" customFormat="1" ht="39.950000000000003" customHeight="1" x14ac:dyDescent="0.35">
      <c r="B49" s="103"/>
      <c r="C49" s="142"/>
      <c r="D49" s="240">
        <v>1293</v>
      </c>
      <c r="E49" s="296"/>
      <c r="F49" s="296"/>
      <c r="G49" s="293" t="s">
        <v>4978</v>
      </c>
      <c r="H49" s="293" t="s">
        <v>7183</v>
      </c>
      <c r="I49" s="294"/>
      <c r="J49" s="295" t="s">
        <v>201</v>
      </c>
      <c r="K49" s="295" t="s">
        <v>71</v>
      </c>
      <c r="L49" s="293" t="s">
        <v>55</v>
      </c>
      <c r="M49" s="138"/>
      <c r="N49" s="338"/>
    </row>
    <row r="50" spans="2:14" s="113" customFormat="1" ht="39.950000000000003" customHeight="1" x14ac:dyDescent="0.35">
      <c r="B50" s="103"/>
      <c r="C50" s="142"/>
      <c r="D50" s="190">
        <v>1219</v>
      </c>
      <c r="E50" s="179" t="s">
        <v>246</v>
      </c>
      <c r="F50" s="179">
        <v>3132</v>
      </c>
      <c r="G50" s="143" t="str">
        <f>IF(F50="", "", VLOOKUP(F50, 'MASTER LIST'!$A:$N, 2, FALSE))</f>
        <v xml:space="preserve">PAULIN </v>
      </c>
      <c r="H50" s="143" t="str">
        <f>IF(F50="", "", VLOOKUP(F50, 'MASTER LIST'!$A:$N, 3, FALSE))</f>
        <v>Kursilla</v>
      </c>
      <c r="I50" s="144">
        <f>IF(F50="", "", VLOOKUP(F50, 'MASTER LIST'!$A:$N, 5, FALSE))</f>
        <v>41636</v>
      </c>
      <c r="J50" s="145" t="str">
        <f>IF(F50="", "", VLOOKUP(F50, 'MASTER LIST'!$A:$N, 4, FALSE))</f>
        <v>F</v>
      </c>
      <c r="K50" s="145" t="str">
        <f>IF(F50="", "", VLOOKUP(F50, 'MASTER LIST'!$A:$N, 13, FALSE))</f>
        <v>U14</v>
      </c>
      <c r="L50" s="143" t="str">
        <f>IF(F50="", "", VLOOKUP(F50, 'MASTER LIST'!$A:$N, 10, FALSE))</f>
        <v>LE HOCHET AC</v>
      </c>
      <c r="M50" s="138" t="str">
        <f>IF(F51="", "", VLOOKUP(F51, 'MASTER LIST'!$A:$N, 11, FALSE))</f>
        <v/>
      </c>
      <c r="N50" s="338"/>
    </row>
    <row r="51" spans="2:14" s="113" customFormat="1" ht="39.950000000000003" customHeight="1" x14ac:dyDescent="0.35">
      <c r="B51" s="103"/>
      <c r="C51" s="142"/>
      <c r="D51" s="190">
        <v>1282</v>
      </c>
      <c r="E51" s="179"/>
      <c r="F51" s="179"/>
      <c r="G51" s="143" t="s">
        <v>2691</v>
      </c>
      <c r="H51" s="143" t="s">
        <v>449</v>
      </c>
      <c r="I51" s="144"/>
      <c r="J51" s="145" t="s">
        <v>201</v>
      </c>
      <c r="K51" s="145" t="s">
        <v>71</v>
      </c>
      <c r="L51" s="143" t="s">
        <v>55</v>
      </c>
      <c r="M51" s="138"/>
      <c r="N51" s="338"/>
    </row>
    <row r="52" spans="2:14" s="113" customFormat="1" ht="39.950000000000003" customHeight="1" x14ac:dyDescent="0.35">
      <c r="B52" s="103"/>
      <c r="C52" s="142"/>
      <c r="D52" s="190"/>
      <c r="E52" s="179"/>
      <c r="F52" s="179"/>
      <c r="G52" s="143"/>
      <c r="H52" s="143"/>
      <c r="I52" s="144"/>
      <c r="J52" s="145"/>
      <c r="K52" s="145"/>
      <c r="L52" s="143"/>
      <c r="M52" s="138"/>
      <c r="N52" s="338"/>
    </row>
    <row r="53" spans="2:14" s="113" customFormat="1" ht="39.950000000000003" customHeight="1" x14ac:dyDescent="0.35">
      <c r="B53" s="103"/>
      <c r="C53" s="142"/>
      <c r="D53" s="190">
        <v>1220</v>
      </c>
      <c r="E53" s="179" t="s">
        <v>246</v>
      </c>
      <c r="F53" s="179">
        <v>4312</v>
      </c>
      <c r="G53" s="143" t="str">
        <f>IF(F53="", "", VLOOKUP(F53, 'MASTER LIST'!$A:$N, 2, FALSE))</f>
        <v>LACROIX</v>
      </c>
      <c r="H53" s="143" t="str">
        <f>IF(F53="", "", VLOOKUP(F53, 'MASTER LIST'!$A:$N, 3, FALSE))</f>
        <v>Khelia</v>
      </c>
      <c r="I53" s="144">
        <f>IF(F53="", "", VLOOKUP(F53, 'MASTER LIST'!$A:$N, 5, FALSE))</f>
        <v>41577</v>
      </c>
      <c r="J53" s="145" t="str">
        <f>IF(F53="", "", VLOOKUP(F53, 'MASTER LIST'!$A:$N, 4, FALSE))</f>
        <v>F</v>
      </c>
      <c r="K53" s="145" t="str">
        <f>IF(F53="", "", VLOOKUP(F53, 'MASTER LIST'!$A:$N, 13, FALSE))</f>
        <v>U14</v>
      </c>
      <c r="L53" s="143" t="str">
        <f>IF(F53="", "", VLOOKUP(F53, 'MASTER LIST'!$A:$N, 10, FALSE))</f>
        <v>P-LOUIS CENTAURS AC</v>
      </c>
      <c r="M53" s="138" t="str">
        <f>IF(F59="", "", VLOOKUP(F59, 'MASTER LIST'!$A:$N, 11, FALSE))</f>
        <v>PL</v>
      </c>
      <c r="N53" s="338"/>
    </row>
    <row r="54" spans="2:14" s="113" customFormat="1" ht="39.950000000000003" customHeight="1" x14ac:dyDescent="0.35">
      <c r="B54" s="103"/>
      <c r="C54" s="142"/>
      <c r="D54" s="190"/>
      <c r="E54" s="179"/>
      <c r="F54" s="179"/>
      <c r="G54" s="143"/>
      <c r="H54" s="143"/>
      <c r="I54" s="144"/>
      <c r="J54" s="145"/>
      <c r="K54" s="145"/>
      <c r="L54" s="143"/>
      <c r="M54" s="138"/>
      <c r="N54" s="338"/>
    </row>
    <row r="55" spans="2:14" s="113" customFormat="1" ht="39.950000000000003" customHeight="1" x14ac:dyDescent="0.35">
      <c r="B55" s="103"/>
      <c r="C55" s="142"/>
      <c r="D55" s="190">
        <v>1223</v>
      </c>
      <c r="E55" s="179" t="s">
        <v>246</v>
      </c>
      <c r="F55" s="179">
        <v>4051</v>
      </c>
      <c r="G55" s="143" t="str">
        <f>IF(F55="", "", VLOOKUP(F55, 'MASTER LIST'!$A:$N, 2, FALSE))</f>
        <v>DEVAUX</v>
      </c>
      <c r="H55" s="143" t="str">
        <f>IF(F55="", "", VLOOKUP(F55, 'MASTER LIST'!$A:$N, 3, FALSE))</f>
        <v>Peyton Meysha</v>
      </c>
      <c r="I55" s="144">
        <f>IF(F55="", "", VLOOKUP(F55, 'MASTER LIST'!$A:$N, 5, FALSE))</f>
        <v>40977</v>
      </c>
      <c r="J55" s="145" t="str">
        <f>IF(F55="", "", VLOOKUP(F55, 'MASTER LIST'!$A:$N, 4, FALSE))</f>
        <v>F</v>
      </c>
      <c r="K55" s="145" t="str">
        <f>IF(F55="", "", VLOOKUP(F55, 'MASTER LIST'!$A:$N, 13, FALSE))</f>
        <v>U14</v>
      </c>
      <c r="L55" s="143" t="str">
        <f>IF(F55="", "", VLOOKUP(F55, 'MASTER LIST'!$A:$N, 10, FALSE))</f>
        <v>P-LOUIS RACERS AC</v>
      </c>
      <c r="M55" s="138" t="str">
        <f>IF(F59="", "", VLOOKUP(F59, 'MASTER LIST'!$A:$N, 11, FALSE))</f>
        <v>PL</v>
      </c>
      <c r="N55" s="338"/>
    </row>
    <row r="56" spans="2:14" s="113" customFormat="1" ht="39.950000000000003" customHeight="1" x14ac:dyDescent="0.35">
      <c r="B56" s="103"/>
      <c r="C56" s="142"/>
      <c r="D56" s="190"/>
      <c r="E56" s="179"/>
      <c r="F56" s="179"/>
      <c r="G56" s="143"/>
      <c r="H56" s="143"/>
      <c r="I56" s="144"/>
      <c r="J56" s="145"/>
      <c r="K56" s="145"/>
      <c r="L56" s="143"/>
      <c r="M56" s="138"/>
      <c r="N56" s="338"/>
    </row>
    <row r="57" spans="2:14" s="113" customFormat="1" ht="39.950000000000003" customHeight="1" x14ac:dyDescent="0.35">
      <c r="B57" s="103"/>
      <c r="C57" s="142"/>
      <c r="D57" s="190">
        <v>1221</v>
      </c>
      <c r="E57" s="179" t="s">
        <v>246</v>
      </c>
      <c r="F57" s="179">
        <v>4287</v>
      </c>
      <c r="G57" s="143" t="str">
        <f>IF(F57="", "", VLOOKUP(F57, 'MASTER LIST'!$A:$N, 2, FALSE))</f>
        <v>BATTERIE</v>
      </c>
      <c r="H57" s="143" t="str">
        <f>IF(F57="", "", VLOOKUP(F57, 'MASTER LIST'!$A:$N, 3, FALSE))</f>
        <v>Anne Cecile</v>
      </c>
      <c r="I57" s="144">
        <f>IF(F57="", "", VLOOKUP(F57, 'MASTER LIST'!$A:$N, 5, FALSE))</f>
        <v>40951</v>
      </c>
      <c r="J57" s="145" t="str">
        <f>IF(F57="", "", VLOOKUP(F57, 'MASTER LIST'!$A:$N, 4, FALSE))</f>
        <v>F</v>
      </c>
      <c r="K57" s="145" t="str">
        <f>IF(F57="", "", VLOOKUP(F57, 'MASTER LIST'!$A:$N, 13, FALSE))</f>
        <v>U14</v>
      </c>
      <c r="L57" s="143" t="s">
        <v>7150</v>
      </c>
      <c r="M57" s="138" t="str">
        <f>IF(F57="", "", VLOOKUP(F57, 'MASTER LIST'!$A:$N, 11, FALSE))</f>
        <v>PL</v>
      </c>
      <c r="N57" s="338"/>
    </row>
    <row r="58" spans="2:14" s="113" customFormat="1" ht="39.950000000000003" customHeight="1" x14ac:dyDescent="0.35">
      <c r="B58" s="103"/>
      <c r="C58" s="142"/>
      <c r="D58" s="190">
        <v>1222</v>
      </c>
      <c r="E58" s="179" t="s">
        <v>246</v>
      </c>
      <c r="F58" s="179">
        <v>4056</v>
      </c>
      <c r="G58" s="143" t="str">
        <f>IF(F58="", "", VLOOKUP(F58, 'MASTER LIST'!$A:$N, 2, FALSE))</f>
        <v>CHAVRY</v>
      </c>
      <c r="H58" s="143" t="str">
        <f>IF(F58="", "", VLOOKUP(F58, 'MASTER LIST'!$A:$N, 3, FALSE))</f>
        <v>Mayesha Selena</v>
      </c>
      <c r="I58" s="144">
        <f>IF(F58="", "", VLOOKUP(F58, 'MASTER LIST'!$A:$N, 5, FALSE))</f>
        <v>41202</v>
      </c>
      <c r="J58" s="145" t="str">
        <f>IF(F58="", "", VLOOKUP(F58, 'MASTER LIST'!$A:$N, 4, FALSE))</f>
        <v>F</v>
      </c>
      <c r="K58" s="145" t="str">
        <f>IF(F58="", "", VLOOKUP(F58, 'MASTER LIST'!$A:$N, 13, FALSE))</f>
        <v>U14</v>
      </c>
      <c r="L58" s="143" t="s">
        <v>7150</v>
      </c>
      <c r="M58" s="138" t="str">
        <f>IF(F71="", "", VLOOKUP(F71, 'MASTER LIST'!$A:$N, 11, FALSE))</f>
        <v>REMP</v>
      </c>
      <c r="N58" s="338"/>
    </row>
    <row r="59" spans="2:14" s="113" customFormat="1" ht="39.950000000000003" customHeight="1" x14ac:dyDescent="0.35">
      <c r="B59" s="103"/>
      <c r="C59" s="142"/>
      <c r="D59" s="190">
        <v>1224</v>
      </c>
      <c r="E59" s="179" t="s">
        <v>246</v>
      </c>
      <c r="F59" s="179">
        <v>4058</v>
      </c>
      <c r="G59" s="143" t="str">
        <f>IF(F59="", "", VLOOKUP(F59, 'MASTER LIST'!$A:$N, 2, FALSE))</f>
        <v>LEBRASSE</v>
      </c>
      <c r="H59" s="143" t="str">
        <f>IF(F59="", "", VLOOKUP(F59, 'MASTER LIST'!$A:$N, 3, FALSE))</f>
        <v>Marusha</v>
      </c>
      <c r="I59" s="144">
        <f>IF(F59="", "", VLOOKUP(F59, 'MASTER LIST'!$A:$N, 5, FALSE))</f>
        <v>41147</v>
      </c>
      <c r="J59" s="145" t="str">
        <f>IF(F59="", "", VLOOKUP(F59, 'MASTER LIST'!$A:$N, 4, FALSE))</f>
        <v>F</v>
      </c>
      <c r="K59" s="145" t="str">
        <f>IF(F59="", "", VLOOKUP(F59, 'MASTER LIST'!$A:$N, 13, FALSE))</f>
        <v>U14</v>
      </c>
      <c r="L59" s="143" t="s">
        <v>7150</v>
      </c>
      <c r="M59" s="138" t="str">
        <f>IF(F59="", "", VLOOKUP(F59, 'MASTER LIST'!$A:$N, 11, FALSE))</f>
        <v>PL</v>
      </c>
      <c r="N59" s="338"/>
    </row>
    <row r="60" spans="2:14" s="113" customFormat="1" ht="39.950000000000003" customHeight="1" x14ac:dyDescent="0.35">
      <c r="B60" s="103"/>
      <c r="C60" s="142"/>
      <c r="D60" s="190">
        <v>1225</v>
      </c>
      <c r="E60" s="179" t="s">
        <v>246</v>
      </c>
      <c r="F60" s="179">
        <v>3413</v>
      </c>
      <c r="G60" s="143" t="str">
        <f>IF(F60="", "", VLOOKUP(F60, 'MASTER LIST'!$A:$N, 2, FALSE))</f>
        <v>LOUIS</v>
      </c>
      <c r="H60" s="143" t="str">
        <f>IF(F60="", "", VLOOKUP(F60, 'MASTER LIST'!$A:$N, 3, FALSE))</f>
        <v>Megane</v>
      </c>
      <c r="I60" s="144">
        <f>IF(F60="", "", VLOOKUP(F60, 'MASTER LIST'!$A:$N, 5, FALSE))</f>
        <v>41628</v>
      </c>
      <c r="J60" s="145" t="str">
        <f>IF(F60="", "", VLOOKUP(F60, 'MASTER LIST'!$A:$N, 4, FALSE))</f>
        <v>F</v>
      </c>
      <c r="K60" s="145" t="str">
        <f>IF(F60="", "", VLOOKUP(F60, 'MASTER LIST'!$A:$N, 13, FALSE))</f>
        <v>U14</v>
      </c>
      <c r="L60" s="143" t="s">
        <v>7150</v>
      </c>
      <c r="M60" s="138" t="str">
        <f>IF(F61="", "", VLOOKUP(F61, 'MASTER LIST'!$A:$N, 11, FALSE))</f>
        <v>PL</v>
      </c>
      <c r="N60" s="338"/>
    </row>
    <row r="61" spans="2:14" s="113" customFormat="1" ht="39.950000000000003" customHeight="1" x14ac:dyDescent="0.35">
      <c r="B61" s="103"/>
      <c r="C61" s="142"/>
      <c r="D61" s="190">
        <v>1226</v>
      </c>
      <c r="E61" s="179" t="s">
        <v>246</v>
      </c>
      <c r="F61" s="179">
        <v>1729</v>
      </c>
      <c r="G61" s="143" t="str">
        <f>IF(F61="", "", VLOOKUP(F61, 'MASTER LIST'!$A:$N, 2, FALSE))</f>
        <v>ROMANCE</v>
      </c>
      <c r="H61" s="143" t="str">
        <f>IF(F61="", "", VLOOKUP(F61, 'MASTER LIST'!$A:$N, 3, FALSE))</f>
        <v xml:space="preserve">Anais </v>
      </c>
      <c r="I61" s="144">
        <f>IF(F61="", "", VLOOKUP(F61, 'MASTER LIST'!$A:$N, 5, FALSE))</f>
        <v>41063</v>
      </c>
      <c r="J61" s="145" t="str">
        <f>IF(F61="", "", VLOOKUP(F61, 'MASTER LIST'!$A:$N, 4, FALSE))</f>
        <v>F</v>
      </c>
      <c r="K61" s="145" t="str">
        <f>IF(F61="", "", VLOOKUP(F61, 'MASTER LIST'!$A:$N, 13, FALSE))</f>
        <v>U14</v>
      </c>
      <c r="L61" s="143" t="s">
        <v>7150</v>
      </c>
      <c r="M61" s="138" t="str">
        <f>IF(F62="", "", VLOOKUP(F62, 'MASTER LIST'!$A:$N, 11, FALSE))</f>
        <v>PL</v>
      </c>
      <c r="N61" s="338"/>
    </row>
    <row r="62" spans="2:14" s="113" customFormat="1" ht="39.950000000000003" customHeight="1" x14ac:dyDescent="0.35">
      <c r="B62" s="103"/>
      <c r="C62" s="142"/>
      <c r="D62" s="190">
        <v>1227</v>
      </c>
      <c r="E62" s="179" t="s">
        <v>246</v>
      </c>
      <c r="F62" s="179">
        <v>4062</v>
      </c>
      <c r="G62" s="143" t="str">
        <f>IF(F62="", "", VLOOKUP(F62, 'MASTER LIST'!$A:$N, 2, FALSE))</f>
        <v>TENNERMONT</v>
      </c>
      <c r="H62" s="143" t="str">
        <f>IF(F62="", "", VLOOKUP(F62, 'MASTER LIST'!$A:$N, 3, FALSE))</f>
        <v>Jenaelle</v>
      </c>
      <c r="I62" s="144">
        <f>IF(F62="", "", VLOOKUP(F62, 'MASTER LIST'!$A:$N, 5, FALSE))</f>
        <v>41436</v>
      </c>
      <c r="J62" s="145" t="str">
        <f>IF(F62="", "", VLOOKUP(F62, 'MASTER LIST'!$A:$N, 4, FALSE))</f>
        <v>F</v>
      </c>
      <c r="K62" s="145" t="str">
        <f>IF(F62="", "", VLOOKUP(F62, 'MASTER LIST'!$A:$N, 13, FALSE))</f>
        <v>U14</v>
      </c>
      <c r="L62" s="143" t="s">
        <v>7150</v>
      </c>
      <c r="M62" s="138" t="str">
        <f>IF(F65="", "", VLOOKUP(F65, 'MASTER LIST'!$A:$N, 11, FALSE))</f>
        <v>REMP</v>
      </c>
      <c r="N62" s="338"/>
    </row>
    <row r="63" spans="2:14" s="113" customFormat="1" ht="39.950000000000003" customHeight="1" x14ac:dyDescent="0.35">
      <c r="B63" s="103"/>
      <c r="C63" s="142"/>
      <c r="D63" s="190"/>
      <c r="E63" s="179"/>
      <c r="F63" s="179"/>
      <c r="G63" s="143"/>
      <c r="H63" s="143"/>
      <c r="I63" s="144"/>
      <c r="J63" s="145"/>
      <c r="K63" s="145"/>
      <c r="L63" s="143"/>
      <c r="M63" s="138"/>
      <c r="N63" s="338"/>
    </row>
    <row r="64" spans="2:14" s="113" customFormat="1" ht="39.950000000000003" customHeight="1" x14ac:dyDescent="0.35">
      <c r="B64" s="103"/>
      <c r="C64" s="142"/>
      <c r="D64" s="190">
        <v>1228</v>
      </c>
      <c r="E64" s="179" t="s">
        <v>246</v>
      </c>
      <c r="F64" s="179">
        <v>4297</v>
      </c>
      <c r="G64" s="143" t="str">
        <f>IF(F64="", "", VLOOKUP(F64, 'MASTER LIST'!$A:$N, 2, FALSE))</f>
        <v>BOUDEUSE</v>
      </c>
      <c r="H64" s="143" t="str">
        <f>IF(F64="", "", VLOOKUP(F64, 'MASTER LIST'!$A:$N, 3, FALSE))</f>
        <v>Eliona Naomie</v>
      </c>
      <c r="I64" s="144">
        <f>IF(F64="", "", VLOOKUP(F64, 'MASTER LIST'!$A:$N, 5, FALSE))</f>
        <v>40993</v>
      </c>
      <c r="J64" s="145" t="str">
        <f>IF(F64="", "", VLOOKUP(F64, 'MASTER LIST'!$A:$N, 4, FALSE))</f>
        <v>F</v>
      </c>
      <c r="K64" s="145" t="str">
        <f>IF(F64="", "", VLOOKUP(F64, 'MASTER LIST'!$A:$N, 13, FALSE))</f>
        <v>U14</v>
      </c>
      <c r="L64" s="143" t="str">
        <f>IF(F64="", "", VLOOKUP(F64, 'MASTER LIST'!$A:$N, 10, FALSE))</f>
        <v>POUDRE D'OR AC</v>
      </c>
      <c r="M64" s="138" t="str">
        <f>IF(F64="", "", VLOOKUP(F64, 'MASTER LIST'!$A:$N, 11, FALSE))</f>
        <v>REMP</v>
      </c>
      <c r="N64" s="338"/>
    </row>
    <row r="65" spans="1:14" s="113" customFormat="1" ht="39.950000000000003" customHeight="1" x14ac:dyDescent="0.35">
      <c r="B65" s="103"/>
      <c r="C65" s="142"/>
      <c r="D65" s="190">
        <v>1231</v>
      </c>
      <c r="E65" s="179" t="s">
        <v>246</v>
      </c>
      <c r="F65" s="179">
        <v>4272</v>
      </c>
      <c r="G65" s="143" t="str">
        <f>IF(F65="", "", VLOOKUP(F65, 'MASTER LIST'!$A:$N, 2, FALSE))</f>
        <v>GATEAU</v>
      </c>
      <c r="H65" s="143" t="str">
        <f>IF(F65="", "", VLOOKUP(F65, 'MASTER LIST'!$A:$N, 3, FALSE))</f>
        <v>Marie Elissa Guillana</v>
      </c>
      <c r="I65" s="144">
        <f>IF(F65="", "", VLOOKUP(F65, 'MASTER LIST'!$A:$N, 5, FALSE))</f>
        <v>41164</v>
      </c>
      <c r="J65" s="145" t="str">
        <f>IF(F65="", "", VLOOKUP(F65, 'MASTER LIST'!$A:$N, 4, FALSE))</f>
        <v>F</v>
      </c>
      <c r="K65" s="145" t="str">
        <f>IF(F65="", "", VLOOKUP(F65, 'MASTER LIST'!$A:$N, 13, FALSE))</f>
        <v>U14</v>
      </c>
      <c r="L65" s="143" t="str">
        <f>IF(F65="", "", VLOOKUP(F65, 'MASTER LIST'!$A:$N, 10, FALSE))</f>
        <v>POUDRE D'OR AC</v>
      </c>
      <c r="M65" s="138" t="s">
        <v>23</v>
      </c>
      <c r="N65" s="338"/>
    </row>
    <row r="66" spans="1:14" s="113" customFormat="1" ht="39.950000000000003" customHeight="1" x14ac:dyDescent="0.35">
      <c r="B66" s="103"/>
      <c r="C66" s="142"/>
      <c r="D66" s="190">
        <v>1283</v>
      </c>
      <c r="E66" s="179"/>
      <c r="F66" s="179"/>
      <c r="G66" s="143" t="s">
        <v>7114</v>
      </c>
      <c r="H66" s="143" t="s">
        <v>7113</v>
      </c>
      <c r="I66" s="144"/>
      <c r="J66" s="145" t="s">
        <v>201</v>
      </c>
      <c r="K66" s="145" t="s">
        <v>71</v>
      </c>
      <c r="L66" s="143" t="s">
        <v>41</v>
      </c>
      <c r="M66" s="138" t="str">
        <f>IF(F66="", "", VLOOKUP(F66, 'MASTER LIST'!$A:$N, 11, FALSE))</f>
        <v/>
      </c>
      <c r="N66" s="338"/>
    </row>
    <row r="67" spans="1:14" s="113" customFormat="1" ht="39.950000000000003" customHeight="1" x14ac:dyDescent="0.35">
      <c r="B67" s="103"/>
      <c r="C67" s="142"/>
      <c r="D67" s="190">
        <v>1232</v>
      </c>
      <c r="E67" s="179" t="s">
        <v>246</v>
      </c>
      <c r="F67" s="179">
        <v>4213</v>
      </c>
      <c r="G67" s="143" t="str">
        <f>IF(F67="", "", VLOOKUP(F67, 'MASTER LIST'!$A:$N, 2, FALSE))</f>
        <v>NOEL</v>
      </c>
      <c r="H67" s="143" t="str">
        <f>IF(F67="", "", VLOOKUP(F67, 'MASTER LIST'!$A:$N, 3, FALSE))</f>
        <v>Katherine</v>
      </c>
      <c r="I67" s="144">
        <f>IF(F67="", "", VLOOKUP(F67, 'MASTER LIST'!$A:$N, 5, FALSE))</f>
        <v>41302</v>
      </c>
      <c r="J67" s="145" t="str">
        <f>IF(F67="", "", VLOOKUP(F67, 'MASTER LIST'!$A:$N, 4, FALSE))</f>
        <v>F</v>
      </c>
      <c r="K67" s="145" t="str">
        <f>IF(F67="", "", VLOOKUP(F67, 'MASTER LIST'!$A:$N, 13, FALSE))</f>
        <v>U14</v>
      </c>
      <c r="L67" s="143" t="str">
        <f>IF(F67="", "", VLOOKUP(F67, 'MASTER LIST'!$A:$N, 10, FALSE))</f>
        <v>POUDRE D'OR AC</v>
      </c>
      <c r="M67" s="138"/>
      <c r="N67" s="338"/>
    </row>
    <row r="68" spans="1:14" s="113" customFormat="1" ht="39.950000000000003" customHeight="1" x14ac:dyDescent="0.35">
      <c r="B68" s="103"/>
      <c r="C68" s="142"/>
      <c r="D68" s="190"/>
      <c r="E68" s="179"/>
      <c r="F68" s="179"/>
      <c r="G68" s="143"/>
      <c r="H68" s="143"/>
      <c r="I68" s="144"/>
      <c r="J68" s="145"/>
      <c r="K68" s="145"/>
      <c r="L68" s="143"/>
      <c r="M68" s="138"/>
      <c r="N68" s="338"/>
    </row>
    <row r="69" spans="1:14" s="113" customFormat="1" ht="39.950000000000003" customHeight="1" x14ac:dyDescent="0.35">
      <c r="B69" s="103"/>
      <c r="C69" s="142"/>
      <c r="D69" s="190">
        <v>1230</v>
      </c>
      <c r="E69" s="179" t="s">
        <v>246</v>
      </c>
      <c r="F69" s="179">
        <v>3335</v>
      </c>
      <c r="G69" s="143" t="str">
        <f>IF(F69="", "", VLOOKUP(F69, 'MASTER LIST'!$A:$N, 2, FALSE))</f>
        <v>CORDEN</v>
      </c>
      <c r="H69" s="143" t="str">
        <f>IF(F69="", "", VLOOKUP(F69, 'MASTER LIST'!$A:$N, 3, FALSE))</f>
        <v>Roxi</v>
      </c>
      <c r="I69" s="144">
        <f>IF(F69="", "", VLOOKUP(F69, 'MASTER LIST'!$A:$N, 5, FALSE))</f>
        <v>41015</v>
      </c>
      <c r="J69" s="145" t="str">
        <f>IF(F69="", "", VLOOKUP(F69, 'MASTER LIST'!$A:$N, 4, FALSE))</f>
        <v>F</v>
      </c>
      <c r="K69" s="145" t="str">
        <f>IF(F69="", "", VLOOKUP(F69, 'MASTER LIST'!$A:$N, 13, FALSE))</f>
        <v>U14</v>
      </c>
      <c r="L69" s="143" t="s">
        <v>7146</v>
      </c>
      <c r="M69" s="138" t="str">
        <f>IF(F69="", "", VLOOKUP(F69, 'MASTER LIST'!$A:$N, 11, FALSE))</f>
        <v>REMP</v>
      </c>
      <c r="N69" s="338"/>
    </row>
    <row r="70" spans="1:14" s="113" customFormat="1" ht="39.950000000000003" customHeight="1" x14ac:dyDescent="0.35">
      <c r="B70" s="103"/>
      <c r="C70" s="142"/>
      <c r="D70" s="190">
        <v>1229</v>
      </c>
      <c r="E70" s="179" t="s">
        <v>246</v>
      </c>
      <c r="F70" s="179">
        <v>3336</v>
      </c>
      <c r="G70" s="143" t="str">
        <f>IF(F70="", "", VLOOKUP(F70, 'MASTER LIST'!$A:$N, 2, FALSE))</f>
        <v>CORDEN</v>
      </c>
      <c r="H70" s="143" t="str">
        <f>IF(F70="", "", VLOOKUP(F70, 'MASTER LIST'!$A:$N, 3, FALSE))</f>
        <v>Mackenzie</v>
      </c>
      <c r="I70" s="144">
        <f>IF(F70="", "", VLOOKUP(F70, 'MASTER LIST'!$A:$N, 5, FALSE))</f>
        <v>41015</v>
      </c>
      <c r="J70" s="145" t="str">
        <f>IF(F70="", "", VLOOKUP(F70, 'MASTER LIST'!$A:$N, 4, FALSE))</f>
        <v>F</v>
      </c>
      <c r="K70" s="145" t="str">
        <f>IF(F70="", "", VLOOKUP(F70, 'MASTER LIST'!$A:$N, 13, FALSE))</f>
        <v>U14</v>
      </c>
      <c r="L70" s="143" t="s">
        <v>7146</v>
      </c>
      <c r="M70" s="138"/>
      <c r="N70" s="338"/>
    </row>
    <row r="71" spans="1:14" s="113" customFormat="1" ht="39.950000000000003" customHeight="1" x14ac:dyDescent="0.35">
      <c r="B71" s="103"/>
      <c r="C71" s="142"/>
      <c r="D71" s="190">
        <v>1233</v>
      </c>
      <c r="E71" s="179" t="s">
        <v>246</v>
      </c>
      <c r="F71" s="179">
        <v>4369</v>
      </c>
      <c r="G71" s="143" t="str">
        <f>IF(F71="", "", VLOOKUP(F71, 'MASTER LIST'!$A:$N, 2, FALSE))</f>
        <v>KRITZINGER</v>
      </c>
      <c r="H71" s="143" t="str">
        <f>IF(F71="", "", VLOOKUP(F71, 'MASTER LIST'!$A:$N, 3, FALSE))</f>
        <v>Una</v>
      </c>
      <c r="I71" s="144">
        <f>IF(F71="", "", VLOOKUP(F71, 'MASTER LIST'!$A:$N, 5, FALSE))</f>
        <v>41177</v>
      </c>
      <c r="J71" s="145" t="str">
        <f>IF(F71="", "", VLOOKUP(F71, 'MASTER LIST'!$A:$N, 4, FALSE))</f>
        <v>F</v>
      </c>
      <c r="K71" s="145" t="str">
        <f>IF(F71="", "", VLOOKUP(F71, 'MASTER LIST'!$A:$N, 13, FALSE))</f>
        <v>U14</v>
      </c>
      <c r="L71" s="143" t="s">
        <v>7146</v>
      </c>
      <c r="M71" s="151" t="s">
        <v>62</v>
      </c>
      <c r="N71" s="341"/>
    </row>
    <row r="72" spans="1:14" s="113" customFormat="1" ht="39.950000000000003" customHeight="1" x14ac:dyDescent="0.35">
      <c r="B72" s="103"/>
      <c r="C72" s="142"/>
      <c r="D72" s="190">
        <v>1234</v>
      </c>
      <c r="E72" s="179" t="s">
        <v>246</v>
      </c>
      <c r="F72" s="168">
        <v>4374</v>
      </c>
      <c r="G72" s="143" t="str">
        <f>IF(F72="", "", VLOOKUP(F72, 'MASTER LIST'!$A:$N, 2, FALSE))</f>
        <v>PRETORIUS</v>
      </c>
      <c r="H72" s="143" t="str">
        <f>IF(F72="", "", VLOOKUP(F72, 'MASTER LIST'!$A:$N, 3, FALSE))</f>
        <v>Emily</v>
      </c>
      <c r="I72" s="144">
        <f>IF(F72="", "", VLOOKUP(F72, 'MASTER LIST'!$A:$N, 5, FALSE))</f>
        <v>41197</v>
      </c>
      <c r="J72" s="145" t="str">
        <f>IF(F72="", "", VLOOKUP(F72, 'MASTER LIST'!$A:$N, 4, FALSE))</f>
        <v>F</v>
      </c>
      <c r="K72" s="145" t="str">
        <f>IF(F72="", "", VLOOKUP(F72, 'MASTER LIST'!$A:$N, 13, FALSE))</f>
        <v>U14</v>
      </c>
      <c r="L72" s="143" t="s">
        <v>7146</v>
      </c>
      <c r="M72" s="138" t="str">
        <f>IF(F72="", "", VLOOKUP(F72, 'MASTER LIST'!$A:$N, 11, FALSE))</f>
        <v>REMP</v>
      </c>
      <c r="N72" s="338"/>
    </row>
    <row r="73" spans="1:14" s="113" customFormat="1" ht="39.950000000000003" customHeight="1" x14ac:dyDescent="0.35">
      <c r="B73" s="103"/>
      <c r="C73" s="142"/>
      <c r="D73" s="190">
        <v>1235</v>
      </c>
      <c r="E73" s="179" t="s">
        <v>246</v>
      </c>
      <c r="F73" s="297">
        <v>1130</v>
      </c>
      <c r="G73" s="143" t="str">
        <f>IF(F73="", "", VLOOKUP(F73, 'MASTER LIST'!$A:$N, 2, FALSE))</f>
        <v>ROUSSEL</v>
      </c>
      <c r="H73" s="143" t="str">
        <f>IF(F73="", "", VLOOKUP(F73, 'MASTER LIST'!$A:$N, 3, FALSE))</f>
        <v xml:space="preserve">Teagan </v>
      </c>
      <c r="I73" s="144">
        <f>IF(F73="", "", VLOOKUP(F73, 'MASTER LIST'!$A:$N, 5, FALSE))</f>
        <v>41291</v>
      </c>
      <c r="J73" s="145" t="str">
        <f>IF(F73="", "", VLOOKUP(F73, 'MASTER LIST'!$A:$N, 4, FALSE))</f>
        <v>F</v>
      </c>
      <c r="K73" s="145" t="str">
        <f>IF(F73="", "", VLOOKUP(F73, 'MASTER LIST'!$A:$N, 13, FALSE))</f>
        <v>U14</v>
      </c>
      <c r="L73" s="143" t="s">
        <v>7146</v>
      </c>
      <c r="M73" s="138" t="str">
        <f>IF(F73="", "", VLOOKUP(F73, 'MASTER LIST'!$A:$N, 11, FALSE))</f>
        <v>REMP</v>
      </c>
      <c r="N73" s="338"/>
    </row>
    <row r="74" spans="1:14" s="113" customFormat="1" ht="39.950000000000003" customHeight="1" x14ac:dyDescent="0.35">
      <c r="B74" s="103"/>
      <c r="C74" s="142"/>
      <c r="D74" s="190">
        <v>1236</v>
      </c>
      <c r="E74" s="179" t="s">
        <v>246</v>
      </c>
      <c r="F74" s="179">
        <v>1548</v>
      </c>
      <c r="G74" s="143" t="str">
        <f>IF(F74="", "", VLOOKUP(F74, 'MASTER LIST'!$A:$N, 2, FALSE))</f>
        <v xml:space="preserve">TONTA </v>
      </c>
      <c r="H74" s="143" t="str">
        <f>IF(F74="", "", VLOOKUP(F74, 'MASTER LIST'!$A:$N, 3, FALSE))</f>
        <v>Selena</v>
      </c>
      <c r="I74" s="144">
        <f>IF(F74="", "", VLOOKUP(F74, 'MASTER LIST'!$A:$N, 5, FALSE))</f>
        <v>41353</v>
      </c>
      <c r="J74" s="145" t="str">
        <f>IF(F74="", "", VLOOKUP(F74, 'MASTER LIST'!$A:$N, 4, FALSE))</f>
        <v>F</v>
      </c>
      <c r="K74" s="145" t="str">
        <f>IF(F74="", "", VLOOKUP(F74, 'MASTER LIST'!$A:$N, 13, FALSE))</f>
        <v>U14</v>
      </c>
      <c r="L74" s="143" t="s">
        <v>7146</v>
      </c>
      <c r="M74" s="138" t="str">
        <f>IF(F74="", "", VLOOKUP(F74, 'MASTER LIST'!$A:$N, 11, FALSE))</f>
        <v>REMP</v>
      </c>
      <c r="N74" s="338"/>
    </row>
    <row r="75" spans="1:14" s="113" customFormat="1" ht="39.950000000000003" customHeight="1" x14ac:dyDescent="0.35">
      <c r="B75" s="103"/>
      <c r="C75" s="142"/>
      <c r="D75" s="190"/>
      <c r="E75" s="179"/>
      <c r="F75" s="179"/>
      <c r="G75" s="143"/>
      <c r="H75" s="143"/>
      <c r="I75" s="144"/>
      <c r="J75" s="145"/>
      <c r="K75" s="145"/>
      <c r="L75" s="143"/>
      <c r="M75" s="138"/>
      <c r="N75" s="338"/>
    </row>
    <row r="76" spans="1:14" s="113" customFormat="1" ht="39.950000000000003" customHeight="1" x14ac:dyDescent="0.35">
      <c r="B76" s="103"/>
      <c r="C76" s="142"/>
      <c r="D76" s="190">
        <v>1237</v>
      </c>
      <c r="E76" s="179" t="s">
        <v>246</v>
      </c>
      <c r="F76" s="179">
        <v>4331</v>
      </c>
      <c r="G76" s="143" t="s">
        <v>216</v>
      </c>
      <c r="H76" s="143" t="s">
        <v>225</v>
      </c>
      <c r="I76" s="144">
        <v>40914</v>
      </c>
      <c r="J76" s="145" t="s">
        <v>201</v>
      </c>
      <c r="K76" s="145" t="s">
        <v>71</v>
      </c>
      <c r="L76" s="143" t="s">
        <v>7091</v>
      </c>
      <c r="M76" s="138" t="e">
        <f>IF(#REF!="", "", VLOOKUP(#REF!, 'MASTER LIST'!$A:$N, 11, FALSE))</f>
        <v>#REF!</v>
      </c>
      <c r="N76" s="338"/>
    </row>
    <row r="77" spans="1:14" s="113" customFormat="1" ht="39.950000000000003" customHeight="1" x14ac:dyDescent="0.35">
      <c r="B77" s="103"/>
      <c r="C77" s="142"/>
      <c r="D77" s="190"/>
      <c r="E77" s="179"/>
      <c r="F77" s="179"/>
      <c r="G77" s="143"/>
      <c r="H77" s="143"/>
      <c r="I77" s="144"/>
      <c r="J77" s="145"/>
      <c r="K77" s="145"/>
      <c r="L77" s="143"/>
      <c r="M77" s="138"/>
      <c r="N77" s="338"/>
    </row>
    <row r="78" spans="1:14" s="113" customFormat="1" ht="39.950000000000003" customHeight="1" x14ac:dyDescent="0.35">
      <c r="B78" s="103"/>
      <c r="C78" s="142"/>
      <c r="D78" s="190">
        <v>1284</v>
      </c>
      <c r="E78" s="179"/>
      <c r="F78" s="179"/>
      <c r="G78" s="143" t="s">
        <v>7110</v>
      </c>
      <c r="H78" s="143" t="s">
        <v>7111</v>
      </c>
      <c r="I78" s="144"/>
      <c r="J78" s="145" t="s">
        <v>201</v>
      </c>
      <c r="K78" s="145" t="s">
        <v>71</v>
      </c>
      <c r="L78" s="143" t="s">
        <v>67</v>
      </c>
      <c r="M78" s="138"/>
      <c r="N78" s="338"/>
    </row>
    <row r="79" spans="1:14" s="113" customFormat="1" ht="39.950000000000003" customHeight="1" x14ac:dyDescent="0.35">
      <c r="B79" s="103"/>
      <c r="C79" s="142"/>
      <c r="D79" s="190">
        <v>1240</v>
      </c>
      <c r="E79" s="179" t="s">
        <v>246</v>
      </c>
      <c r="F79" s="179">
        <v>3796</v>
      </c>
      <c r="G79" s="143" t="str">
        <f>IF(F79="", "", VLOOKUP(F79, 'MASTER LIST'!$A:$N, 2, FALSE))</f>
        <v>DOMINGUE</v>
      </c>
      <c r="H79" s="143" t="str">
        <f>IF(F79="", "", VLOOKUP(F79, 'MASTER LIST'!$A:$N, 3, FALSE))</f>
        <v>Marie Erele Noemie</v>
      </c>
      <c r="I79" s="144">
        <f>IF(F79="", "", VLOOKUP(F79, 'MASTER LIST'!$A:$N, 5, FALSE))</f>
        <v>41057</v>
      </c>
      <c r="J79" s="145" t="str">
        <f>IF(F79="", "", VLOOKUP(F79, 'MASTER LIST'!$A:$N, 4, FALSE))</f>
        <v>F</v>
      </c>
      <c r="K79" s="145" t="str">
        <f>IF(F79="", "", VLOOKUP(F79, 'MASTER LIST'!$A:$N, 13, FALSE))</f>
        <v>U14</v>
      </c>
      <c r="L79" s="143" t="str">
        <f>IF(F79="", "", VLOOKUP(F79, 'MASTER LIST'!$A:$N, 10, FALSE))</f>
        <v>Q-BORNES PAVILLON AC</v>
      </c>
      <c r="M79" s="138" t="str">
        <f>IF(F80="", "", VLOOKUP(F80, 'MASTER LIST'!$A:$N, 11, FALSE))</f>
        <v>QB</v>
      </c>
      <c r="N79" s="338"/>
    </row>
    <row r="80" spans="1:14" s="113" customFormat="1" ht="39.950000000000003" customHeight="1" x14ac:dyDescent="0.35">
      <c r="A80" s="87"/>
      <c r="B80" s="198"/>
      <c r="C80" s="142"/>
      <c r="D80" s="190">
        <v>1242</v>
      </c>
      <c r="E80" s="179" t="s">
        <v>246</v>
      </c>
      <c r="F80" s="179">
        <v>4136</v>
      </c>
      <c r="G80" s="143" t="str">
        <f>IF(F80="", "", VLOOKUP(F80, 'MASTER LIST'!$A:$N, 2, FALSE))</f>
        <v>LAFINE</v>
      </c>
      <c r="H80" s="143" t="str">
        <f>IF(F80="", "", VLOOKUP(F80, 'MASTER LIST'!$A:$N, 3, FALSE))</f>
        <v>Marie Estrella Teyana</v>
      </c>
      <c r="I80" s="144">
        <f>IF(F80="", "", VLOOKUP(F80, 'MASTER LIST'!$A:$N, 5, FALSE))</f>
        <v>40921</v>
      </c>
      <c r="J80" s="145" t="str">
        <f>IF(F80="", "", VLOOKUP(F80, 'MASTER LIST'!$A:$N, 4, FALSE))</f>
        <v>F</v>
      </c>
      <c r="K80" s="145" t="str">
        <f>IF(F80="", "", VLOOKUP(F80, 'MASTER LIST'!$A:$N, 13, FALSE))</f>
        <v>U14</v>
      </c>
      <c r="L80" s="143" t="str">
        <f>IF(F80="", "", VLOOKUP(F80, 'MASTER LIST'!$A:$N, 10, FALSE))</f>
        <v>Q-BORNES PAVILLON AC</v>
      </c>
      <c r="M80" s="138" t="str">
        <f>IF(F82="", "", VLOOKUP(F82, 'MASTER LIST'!$A:$N, 11, FALSE))</f>
        <v>QB</v>
      </c>
      <c r="N80" s="338"/>
    </row>
    <row r="81" spans="2:16" s="113" customFormat="1" ht="39.950000000000003" customHeight="1" x14ac:dyDescent="0.35">
      <c r="B81" s="103"/>
      <c r="C81" s="142"/>
      <c r="D81" s="190">
        <v>1243</v>
      </c>
      <c r="E81" s="179" t="s">
        <v>246</v>
      </c>
      <c r="F81" s="179">
        <v>3967</v>
      </c>
      <c r="G81" s="143" t="str">
        <f>IF(F81="", "", VLOOKUP(F81, 'MASTER LIST'!$A:$N, 2, FALSE))</f>
        <v>LUI TSZE CHUNG</v>
      </c>
      <c r="H81" s="143" t="str">
        <f>IF(F81="", "", VLOOKUP(F81, 'MASTER LIST'!$A:$N, 3, FALSE))</f>
        <v>Marine Rachel</v>
      </c>
      <c r="I81" s="144">
        <f>IF(F81="", "", VLOOKUP(F81, 'MASTER LIST'!$A:$N, 5, FALSE))</f>
        <v>41035</v>
      </c>
      <c r="J81" s="145" t="str">
        <f>IF(F81="", "", VLOOKUP(F81, 'MASTER LIST'!$A:$N, 4, FALSE))</f>
        <v>F</v>
      </c>
      <c r="K81" s="145" t="str">
        <f>IF(F81="", "", VLOOKUP(F81, 'MASTER LIST'!$A:$N, 13, FALSE))</f>
        <v>U14</v>
      </c>
      <c r="L81" s="143" t="str">
        <f>IF(F81="", "", VLOOKUP(F81, 'MASTER LIST'!$A:$N, 10, FALSE))</f>
        <v>Q-BORNES PAVILLON AC</v>
      </c>
      <c r="M81" s="138" t="str">
        <f>IF(F81="", "", VLOOKUP(F81, 'MASTER LIST'!$A:$N, 11, FALSE))</f>
        <v>QB</v>
      </c>
      <c r="N81" s="338"/>
      <c r="P81" s="113" t="s">
        <v>4443</v>
      </c>
    </row>
    <row r="82" spans="2:16" s="113" customFormat="1" ht="39.950000000000003" customHeight="1" x14ac:dyDescent="0.35">
      <c r="B82" s="103"/>
      <c r="C82" s="142"/>
      <c r="D82" s="190">
        <v>1244</v>
      </c>
      <c r="E82" s="179" t="s">
        <v>246</v>
      </c>
      <c r="F82" s="179">
        <v>4020</v>
      </c>
      <c r="G82" s="143" t="str">
        <f>IF(F82="", "", VLOOKUP(F82, 'MASTER LIST'!$A:$N, 2, FALSE))</f>
        <v>PARSOORAMEN</v>
      </c>
      <c r="H82" s="143" t="str">
        <f>IF(F82="", "", VLOOKUP(F82, 'MASTER LIST'!$A:$N, 3, FALSE))</f>
        <v>Oria</v>
      </c>
      <c r="I82" s="144">
        <f>IF(F82="", "", VLOOKUP(F82, 'MASTER LIST'!$A:$N, 5, FALSE))</f>
        <v>41104</v>
      </c>
      <c r="J82" s="145" t="str">
        <f>IF(F82="", "", VLOOKUP(F82, 'MASTER LIST'!$A:$N, 4, FALSE))</f>
        <v>F</v>
      </c>
      <c r="K82" s="145" t="str">
        <f>IF(F82="", "", VLOOKUP(F82, 'MASTER LIST'!$A:$N, 13, FALSE))</f>
        <v>U14</v>
      </c>
      <c r="L82" s="143" t="str">
        <f>IF(F82="", "", VLOOKUP(F82, 'MASTER LIST'!$A:$N, 10, FALSE))</f>
        <v>Q-BORNES PAVILLON AC</v>
      </c>
      <c r="M82" s="138" t="str">
        <f>IF(F82="", "", VLOOKUP(F82, 'MASTER LIST'!$A:$N, 11, FALSE))</f>
        <v>QB</v>
      </c>
      <c r="N82" s="338"/>
    </row>
    <row r="83" spans="2:16" s="113" customFormat="1" ht="39.950000000000003" customHeight="1" x14ac:dyDescent="0.35">
      <c r="B83" s="103"/>
      <c r="C83" s="142"/>
      <c r="D83" s="190">
        <v>1245</v>
      </c>
      <c r="E83" s="179" t="s">
        <v>246</v>
      </c>
      <c r="F83" s="179">
        <v>1640</v>
      </c>
      <c r="G83" s="143" t="str">
        <f>IF(F83="", "", VLOOKUP(F83, 'MASTER LIST'!$A:$N, 2, FALSE))</f>
        <v>PETIT</v>
      </c>
      <c r="H83" s="143" t="str">
        <f>IF(F83="", "", VLOOKUP(F83, 'MASTER LIST'!$A:$N, 3, FALSE))</f>
        <v>E. Julie</v>
      </c>
      <c r="I83" s="144">
        <f>IF(F83="", "", VLOOKUP(F83, 'MASTER LIST'!$A:$N, 5, FALSE))</f>
        <v>41067</v>
      </c>
      <c r="J83" s="145" t="str">
        <f>IF(F83="", "", VLOOKUP(F83, 'MASTER LIST'!$A:$N, 4, FALSE))</f>
        <v>F</v>
      </c>
      <c r="K83" s="145" t="str">
        <f>IF(F83="", "", VLOOKUP(F83, 'MASTER LIST'!$A:$N, 13, FALSE))</f>
        <v>U14</v>
      </c>
      <c r="L83" s="143" t="str">
        <f>IF(F83="", "", VLOOKUP(F83, 'MASTER LIST'!$A:$N, 10, FALSE))</f>
        <v>Q-BORNES PAVILLON AC</v>
      </c>
      <c r="M83" s="138" t="str">
        <f>IF(F83="", "", VLOOKUP(F83, 'MASTER LIST'!$A:$N, 11, FALSE))</f>
        <v>QB</v>
      </c>
      <c r="N83" s="338"/>
    </row>
    <row r="84" spans="2:16" s="113" customFormat="1" ht="39.950000000000003" customHeight="1" x14ac:dyDescent="0.35">
      <c r="B84" s="103"/>
      <c r="C84" s="142"/>
      <c r="D84" s="190">
        <v>1246</v>
      </c>
      <c r="E84" s="179" t="s">
        <v>246</v>
      </c>
      <c r="F84" s="179">
        <v>1180</v>
      </c>
      <c r="G84" s="143" t="str">
        <f>IF(F84="", "", VLOOKUP(F84, 'MASTER LIST'!$A:$N, 2, FALSE))</f>
        <v>PIARROUX</v>
      </c>
      <c r="H84" s="143" t="str">
        <f>IF(F84="", "", VLOOKUP(F84, 'MASTER LIST'!$A:$N, 3, FALSE))</f>
        <v>Katya Marie</v>
      </c>
      <c r="I84" s="144">
        <f>IF(F84="", "", VLOOKUP(F84, 'MASTER LIST'!$A:$N, 5, FALSE))</f>
        <v>41379</v>
      </c>
      <c r="J84" s="145" t="str">
        <f>IF(F84="", "", VLOOKUP(F84, 'MASTER LIST'!$A:$N, 4, FALSE))</f>
        <v>F</v>
      </c>
      <c r="K84" s="145" t="str">
        <f>IF(F84="", "", VLOOKUP(F84, 'MASTER LIST'!$A:$N, 13, FALSE))</f>
        <v>U14</v>
      </c>
      <c r="L84" s="143" t="str">
        <f>IF(F84="", "", VLOOKUP(F84, 'MASTER LIST'!$A:$N, 10, FALSE))</f>
        <v>Q-BORNES PAVILLON AC</v>
      </c>
      <c r="M84" s="138" t="str">
        <f>IF(F84="", "", VLOOKUP(F84, 'MASTER LIST'!$A:$N, 11, FALSE))</f>
        <v>QB</v>
      </c>
      <c r="N84" s="338"/>
    </row>
    <row r="85" spans="2:16" s="113" customFormat="1" ht="39.950000000000003" customHeight="1" x14ac:dyDescent="0.35">
      <c r="B85" s="103"/>
      <c r="C85" s="142"/>
      <c r="D85" s="190">
        <v>1248</v>
      </c>
      <c r="E85" s="179" t="s">
        <v>246</v>
      </c>
      <c r="F85" s="179">
        <v>3968</v>
      </c>
      <c r="G85" s="143" t="str">
        <f>IF(F85="", "", VLOOKUP(F85, 'MASTER LIST'!$A:$N, 2, FALSE))</f>
        <v>RAHIMAN</v>
      </c>
      <c r="H85" s="143" t="str">
        <f>IF(F85="", "", VLOOKUP(F85, 'MASTER LIST'!$A:$N, 3, FALSE))</f>
        <v>Aniyah Jaulim Rahiman</v>
      </c>
      <c r="I85" s="144">
        <f>IF(F85="", "", VLOOKUP(F85, 'MASTER LIST'!$A:$N, 5, FALSE))</f>
        <v>41146</v>
      </c>
      <c r="J85" s="145" t="str">
        <f>IF(F85="", "", VLOOKUP(F85, 'MASTER LIST'!$A:$N, 4, FALSE))</f>
        <v>F</v>
      </c>
      <c r="K85" s="145" t="str">
        <f>IF(F85="", "", VLOOKUP(F85, 'MASTER LIST'!$A:$N, 13, FALSE))</f>
        <v>U14</v>
      </c>
      <c r="L85" s="143" t="str">
        <f>IF(F85="", "", VLOOKUP(F85, 'MASTER LIST'!$A:$N, 10, FALSE))</f>
        <v>Q-BORNES PAVILLON AC</v>
      </c>
      <c r="M85" s="138" t="str">
        <f>IF(F85="", "", VLOOKUP(F85, 'MASTER LIST'!$A:$N, 11, FALSE))</f>
        <v>QB</v>
      </c>
      <c r="N85" s="338"/>
    </row>
    <row r="86" spans="2:16" s="113" customFormat="1" ht="39.950000000000003" customHeight="1" x14ac:dyDescent="0.35">
      <c r="B86" s="103"/>
      <c r="C86" s="142"/>
      <c r="D86" s="190">
        <v>1249</v>
      </c>
      <c r="E86" s="179" t="s">
        <v>246</v>
      </c>
      <c r="F86" s="179">
        <v>3969</v>
      </c>
      <c r="G86" s="143" t="str">
        <f>IF(F86="", "", VLOOKUP(F86, 'MASTER LIST'!$A:$N, 2, FALSE))</f>
        <v>SEEBALUCK</v>
      </c>
      <c r="H86" s="143" t="str">
        <f>IF(F86="", "", VLOOKUP(F86, 'MASTER LIST'!$A:$N, 3, FALSE))</f>
        <v>Keisha Devi</v>
      </c>
      <c r="I86" s="144">
        <f>IF(F86="", "", VLOOKUP(F86, 'MASTER LIST'!$A:$N, 5, FALSE))</f>
        <v>41342</v>
      </c>
      <c r="J86" s="145" t="str">
        <f>IF(F86="", "", VLOOKUP(F86, 'MASTER LIST'!$A:$N, 4, FALSE))</f>
        <v>F</v>
      </c>
      <c r="K86" s="145" t="str">
        <f>IF(F86="", "", VLOOKUP(F86, 'MASTER LIST'!$A:$N, 13, FALSE))</f>
        <v>U14</v>
      </c>
      <c r="L86" s="143" t="str">
        <f>IF(F86="", "", VLOOKUP(F86, 'MASTER LIST'!$A:$N, 10, FALSE))</f>
        <v>Q-BORNES PAVILLON AC</v>
      </c>
      <c r="M86" s="138" t="str">
        <f>IF(F86="", "", VLOOKUP(F86, 'MASTER LIST'!$A:$N, 11, FALSE))</f>
        <v>QB</v>
      </c>
      <c r="N86" s="338"/>
    </row>
    <row r="87" spans="2:16" s="113" customFormat="1" ht="39.950000000000003" customHeight="1" x14ac:dyDescent="0.35">
      <c r="B87" s="103"/>
      <c r="C87" s="142"/>
      <c r="D87" s="190">
        <v>1251</v>
      </c>
      <c r="E87" s="179" t="s">
        <v>246</v>
      </c>
      <c r="F87" s="179">
        <v>4135</v>
      </c>
      <c r="G87" s="143" t="str">
        <f>IF(F87="", "", VLOOKUP(F87, 'MASTER LIST'!$A:$N, 2, FALSE))</f>
        <v>TSANG CHIN WAN</v>
      </c>
      <c r="H87" s="143" t="str">
        <f>IF(F87="", "", VLOOKUP(F87, 'MASTER LIST'!$A:$N, 3, FALSE))</f>
        <v>Mary Abigail</v>
      </c>
      <c r="I87" s="144">
        <f>IF(F87="", "", VLOOKUP(F87, 'MASTER LIST'!$A:$N, 5, FALSE))</f>
        <v>40939</v>
      </c>
      <c r="J87" s="145" t="str">
        <f>IF(F87="", "", VLOOKUP(F87, 'MASTER LIST'!$A:$N, 4, FALSE))</f>
        <v>F</v>
      </c>
      <c r="K87" s="145" t="str">
        <f>IF(F87="", "", VLOOKUP(F87, 'MASTER LIST'!$A:$N, 13, FALSE))</f>
        <v>U14</v>
      </c>
      <c r="L87" s="143" t="str">
        <f>IF(F87="", "", VLOOKUP(F87, 'MASTER LIST'!$A:$N, 10, FALSE))</f>
        <v>Q-BORNES PAVILLON AC</v>
      </c>
      <c r="M87" s="138" t="str">
        <f>IF(F87="", "", VLOOKUP(F87, 'MASTER LIST'!$A:$N, 11, FALSE))</f>
        <v>QB</v>
      </c>
      <c r="N87" s="338"/>
    </row>
    <row r="88" spans="2:16" s="113" customFormat="1" ht="39.950000000000003" customHeight="1" x14ac:dyDescent="0.35">
      <c r="B88" s="103"/>
      <c r="C88" s="142"/>
      <c r="D88" s="190"/>
      <c r="E88" s="179"/>
      <c r="F88" s="228"/>
      <c r="G88" s="143"/>
      <c r="H88" s="143"/>
      <c r="I88" s="144"/>
      <c r="J88" s="145"/>
      <c r="K88" s="145"/>
      <c r="L88" s="143"/>
      <c r="M88" s="138"/>
      <c r="N88" s="338"/>
    </row>
    <row r="89" spans="2:16" s="113" customFormat="1" ht="39.950000000000003" customHeight="1" x14ac:dyDescent="0.35">
      <c r="B89" s="103"/>
      <c r="C89" s="142"/>
      <c r="D89" s="190">
        <v>1238</v>
      </c>
      <c r="E89" s="179" t="s">
        <v>246</v>
      </c>
      <c r="F89" s="228">
        <v>1188</v>
      </c>
      <c r="G89" s="143" t="str">
        <f>IF(F89="", "", VLOOKUP(F89, 'MASTER LIST'!$A:$N, 2, FALSE))</f>
        <v>BAUDA</v>
      </c>
      <c r="H89" s="143" t="str">
        <f>IF(F89="", "", VLOOKUP(F89, 'MASTER LIST'!$A:$N, 3, FALSE))</f>
        <v>Angel Gabrielle Emilie</v>
      </c>
      <c r="I89" s="144">
        <f>IF(F89="", "", VLOOKUP(F89, 'MASTER LIST'!$A:$N, 5, FALSE))</f>
        <v>41141</v>
      </c>
      <c r="J89" s="145" t="str">
        <f>IF(F89="", "", VLOOKUP(F89, 'MASTER LIST'!$A:$N, 4, FALSE))</f>
        <v>F</v>
      </c>
      <c r="K89" s="145" t="str">
        <f>IF(F89="", "", VLOOKUP(F89, 'MASTER LIST'!$A:$N, 13, FALSE))</f>
        <v>U14</v>
      </c>
      <c r="L89" s="143" t="s">
        <v>7148</v>
      </c>
      <c r="M89" s="138" t="str">
        <f>IF(F89="", "", VLOOKUP(F89, 'MASTER LIST'!$A:$N, 11, FALSE))</f>
        <v>QB</v>
      </c>
      <c r="N89" s="338"/>
    </row>
    <row r="90" spans="2:16" s="113" customFormat="1" ht="39.950000000000003" customHeight="1" x14ac:dyDescent="0.35">
      <c r="B90" s="103"/>
      <c r="C90" s="142"/>
      <c r="D90" s="190">
        <v>1239</v>
      </c>
      <c r="E90" s="179" t="s">
        <v>246</v>
      </c>
      <c r="F90" s="228">
        <v>4091</v>
      </c>
      <c r="G90" s="143" t="str">
        <f>IF(F90="", "", VLOOKUP(F90, 'MASTER LIST'!$A:$N, 2, FALSE))</f>
        <v>BONTEMPS</v>
      </c>
      <c r="H90" s="143" t="str">
        <f>IF(F90="", "", VLOOKUP(F90, 'MASTER LIST'!$A:$N, 3, FALSE))</f>
        <v>Elsa Benedicte</v>
      </c>
      <c r="I90" s="144">
        <f>IF(F90="", "", VLOOKUP(F90, 'MASTER LIST'!$A:$N, 5, FALSE))</f>
        <v>41172</v>
      </c>
      <c r="J90" s="145" t="str">
        <f>IF(F90="", "", VLOOKUP(F90, 'MASTER LIST'!$A:$N, 4, FALSE))</f>
        <v>F</v>
      </c>
      <c r="K90" s="145" t="str">
        <f>IF(F90="", "", VLOOKUP(F90, 'MASTER LIST'!$A:$N, 13, FALSE))</f>
        <v>U14</v>
      </c>
      <c r="L90" s="143" t="s">
        <v>7148</v>
      </c>
      <c r="M90" s="138" t="str">
        <f>IF(F90="", "", VLOOKUP(F90, 'MASTER LIST'!$A:$N, 11, FALSE))</f>
        <v>QB</v>
      </c>
      <c r="N90" s="338"/>
    </row>
    <row r="91" spans="2:16" s="113" customFormat="1" ht="39.950000000000003" customHeight="1" x14ac:dyDescent="0.35">
      <c r="B91" s="103"/>
      <c r="C91" s="142"/>
      <c r="D91" s="190">
        <v>1241</v>
      </c>
      <c r="E91" s="179" t="s">
        <v>246</v>
      </c>
      <c r="F91" s="228">
        <v>1185</v>
      </c>
      <c r="G91" s="143" t="str">
        <f>IF(F91="", "", VLOOKUP(F91, 'MASTER LIST'!$A:$N, 2, FALSE))</f>
        <v>ITHIER</v>
      </c>
      <c r="H91" s="143" t="str">
        <f>IF(F91="", "", VLOOKUP(F91, 'MASTER LIST'!$A:$N, 3, FALSE))</f>
        <v>Camille</v>
      </c>
      <c r="I91" s="144">
        <f>IF(F91="", "", VLOOKUP(F91, 'MASTER LIST'!$A:$N, 5, FALSE))</f>
        <v>40995</v>
      </c>
      <c r="J91" s="145" t="str">
        <f>IF(F91="", "", VLOOKUP(F91, 'MASTER LIST'!$A:$N, 4, FALSE))</f>
        <v>F</v>
      </c>
      <c r="K91" s="145" t="str">
        <f>IF(F91="", "", VLOOKUP(F91, 'MASTER LIST'!$A:$N, 13, FALSE))</f>
        <v>U14</v>
      </c>
      <c r="L91" s="143" t="s">
        <v>7148</v>
      </c>
      <c r="M91" s="138" t="str">
        <f>IF(F91="", "", VLOOKUP(F91, 'MASTER LIST'!$A:$N, 11, FALSE))</f>
        <v>QB</v>
      </c>
      <c r="N91" s="338"/>
    </row>
    <row r="92" spans="2:16" s="113" customFormat="1" ht="39.950000000000003" customHeight="1" x14ac:dyDescent="0.35">
      <c r="B92" s="103"/>
      <c r="C92" s="142"/>
      <c r="D92" s="190">
        <v>1247</v>
      </c>
      <c r="E92" s="179" t="s">
        <v>246</v>
      </c>
      <c r="F92" s="228">
        <v>1648</v>
      </c>
      <c r="G92" s="143" t="str">
        <f>IF(F92="", "", VLOOKUP(F92, 'MASTER LIST'!$A:$N, 2, FALSE))</f>
        <v>PYANEE</v>
      </c>
      <c r="H92" s="143" t="str">
        <f>IF(F92="", "", VLOOKUP(F92, 'MASTER LIST'!$A:$N, 3, FALSE))</f>
        <v>Megane</v>
      </c>
      <c r="I92" s="144">
        <f>IF(F92="", "", VLOOKUP(F92, 'MASTER LIST'!$A:$N, 5, FALSE))</f>
        <v>40978</v>
      </c>
      <c r="J92" s="145" t="str">
        <f>IF(F92="", "", VLOOKUP(F92, 'MASTER LIST'!$A:$N, 4, FALSE))</f>
        <v>F</v>
      </c>
      <c r="K92" s="145" t="str">
        <f>IF(F92="", "", VLOOKUP(F92, 'MASTER LIST'!$A:$N, 13, FALSE))</f>
        <v>U14</v>
      </c>
      <c r="L92" s="143" t="s">
        <v>7148</v>
      </c>
      <c r="M92" s="138" t="str">
        <f>IF(F92="", "", VLOOKUP(F92, 'MASTER LIST'!$A:$N, 11, FALSE))</f>
        <v>QB</v>
      </c>
      <c r="N92" s="338"/>
    </row>
    <row r="93" spans="2:16" s="113" customFormat="1" ht="39.950000000000003" customHeight="1" x14ac:dyDescent="0.35">
      <c r="B93" s="103"/>
      <c r="C93" s="142"/>
      <c r="D93" s="190">
        <v>1250</v>
      </c>
      <c r="E93" s="179" t="s">
        <v>246</v>
      </c>
      <c r="F93" s="228">
        <v>1545</v>
      </c>
      <c r="G93" s="143" t="str">
        <f>IF(F93="", "", VLOOKUP(F93, 'MASTER LIST'!$A:$N, 2, FALSE))</f>
        <v>SOOKURUN</v>
      </c>
      <c r="H93" s="143" t="str">
        <f>IF(F93="", "", VLOOKUP(F93, 'MASTER LIST'!$A:$N, 3, FALSE))</f>
        <v>Phenicia</v>
      </c>
      <c r="I93" s="144">
        <f>IF(F93="", "", VLOOKUP(F93, 'MASTER LIST'!$A:$N, 5, FALSE))</f>
        <v>41045</v>
      </c>
      <c r="J93" s="145" t="str">
        <f>IF(F93="", "", VLOOKUP(F93, 'MASTER LIST'!$A:$N, 4, FALSE))</f>
        <v>F</v>
      </c>
      <c r="K93" s="145" t="str">
        <f>IF(F93="", "", VLOOKUP(F93, 'MASTER LIST'!$A:$N, 13, FALSE))</f>
        <v>U14</v>
      </c>
      <c r="L93" s="143" t="s">
        <v>7148</v>
      </c>
      <c r="M93" s="138" t="str">
        <f>IF(F93="", "", VLOOKUP(F93, 'MASTER LIST'!$A:$N, 11, FALSE))</f>
        <v>QB</v>
      </c>
      <c r="N93" s="338"/>
    </row>
    <row r="94" spans="2:16" s="113" customFormat="1" ht="39.950000000000003" customHeight="1" x14ac:dyDescent="0.35">
      <c r="B94" s="103"/>
      <c r="C94" s="142"/>
      <c r="D94" s="240">
        <v>1208</v>
      </c>
      <c r="E94" s="296" t="s">
        <v>246</v>
      </c>
      <c r="F94" s="391">
        <v>3966</v>
      </c>
      <c r="G94" s="293" t="str">
        <f>IF(F94="", "", VLOOKUP(F94, 'MASTER LIST'!$A:$N, 2, FALSE))</f>
        <v>ZUFFOUR</v>
      </c>
      <c r="H94" s="293" t="str">
        <f>IF(F94="", "", VLOOKUP(F94, 'MASTER LIST'!$A:$N, 3, FALSE))</f>
        <v>Olivia</v>
      </c>
      <c r="I94" s="294">
        <f>IF(F94="", "", VLOOKUP(F94, 'MASTER LIST'!$A:$N, 5, FALSE))</f>
        <v>41024</v>
      </c>
      <c r="J94" s="295" t="str">
        <f>IF(F94="", "", VLOOKUP(F94, 'MASTER LIST'!$A:$N, 4, FALSE))</f>
        <v>F</v>
      </c>
      <c r="K94" s="295" t="str">
        <f>IF(F94="", "", VLOOKUP(F94, 'MASTER LIST'!$A:$N, 13, FALSE))</f>
        <v>U14</v>
      </c>
      <c r="L94" s="293" t="s">
        <v>7148</v>
      </c>
      <c r="M94" s="138" t="str">
        <f>IF(F94="", "", VLOOKUP(F94, 'MASTER LIST'!$A:$N, 11, FALSE))</f>
        <v>QB</v>
      </c>
      <c r="N94" s="338"/>
    </row>
    <row r="95" spans="2:16" s="113" customFormat="1" ht="39.950000000000003" customHeight="1" x14ac:dyDescent="0.35">
      <c r="B95" s="103"/>
      <c r="C95" s="142"/>
      <c r="D95" s="240"/>
      <c r="E95" s="296"/>
      <c r="F95" s="391"/>
      <c r="G95" s="293"/>
      <c r="H95" s="293"/>
      <c r="I95" s="294"/>
      <c r="J95" s="295"/>
      <c r="K95" s="295"/>
      <c r="L95" s="293"/>
      <c r="M95" s="138"/>
      <c r="N95" s="338"/>
    </row>
    <row r="96" spans="2:16" s="113" customFormat="1" ht="39.950000000000003" customHeight="1" x14ac:dyDescent="0.35">
      <c r="B96" s="103"/>
      <c r="C96" s="142"/>
      <c r="D96" s="240">
        <v>1296</v>
      </c>
      <c r="E96" s="296"/>
      <c r="F96" s="391"/>
      <c r="G96" s="293" t="s">
        <v>7205</v>
      </c>
      <c r="H96" s="293" t="s">
        <v>7206</v>
      </c>
      <c r="I96" s="294"/>
      <c r="J96" s="295" t="s">
        <v>201</v>
      </c>
      <c r="K96" s="295" t="s">
        <v>71</v>
      </c>
      <c r="L96" s="293" t="s">
        <v>7199</v>
      </c>
      <c r="M96" s="138"/>
      <c r="N96" s="338"/>
    </row>
    <row r="97" spans="2:14" s="113" customFormat="1" ht="39.950000000000003" customHeight="1" x14ac:dyDescent="0.35">
      <c r="B97" s="103"/>
      <c r="C97" s="142"/>
      <c r="D97" s="240">
        <v>1295</v>
      </c>
      <c r="E97" s="296"/>
      <c r="F97" s="391"/>
      <c r="G97" s="293" t="s">
        <v>7203</v>
      </c>
      <c r="H97" s="293" t="s">
        <v>7204</v>
      </c>
      <c r="I97" s="294"/>
      <c r="J97" s="295" t="s">
        <v>201</v>
      </c>
      <c r="K97" s="295" t="s">
        <v>71</v>
      </c>
      <c r="L97" s="293" t="s">
        <v>7199</v>
      </c>
      <c r="M97" s="138"/>
      <c r="N97" s="338"/>
    </row>
    <row r="98" spans="2:14" s="113" customFormat="1" ht="39.950000000000003" customHeight="1" x14ac:dyDescent="0.35">
      <c r="B98" s="103"/>
      <c r="C98" s="142"/>
      <c r="D98" s="224"/>
      <c r="E98" s="179"/>
      <c r="F98" s="228"/>
      <c r="G98" s="143"/>
      <c r="H98" s="143"/>
      <c r="I98" s="144"/>
      <c r="J98" s="145"/>
      <c r="K98" s="145"/>
      <c r="L98" s="143"/>
      <c r="M98" s="138"/>
      <c r="N98" s="338"/>
    </row>
    <row r="99" spans="2:14" s="113" customFormat="1" ht="39.950000000000003" customHeight="1" x14ac:dyDescent="0.35">
      <c r="B99" s="103"/>
      <c r="C99" s="142"/>
      <c r="D99" s="190">
        <v>1253</v>
      </c>
      <c r="E99" s="179" t="s">
        <v>246</v>
      </c>
      <c r="F99" s="228">
        <v>2969</v>
      </c>
      <c r="G99" s="143" t="str">
        <f>IF(F99="", "", VLOOKUP(F99, 'MASTER LIST'!$A:$N, 2, FALSE))</f>
        <v>CAETANNE</v>
      </c>
      <c r="H99" s="143" t="str">
        <f>IF(F99="", "", VLOOKUP(F99, 'MASTER LIST'!$A:$N, 3, FALSE))</f>
        <v>Kellya</v>
      </c>
      <c r="I99" s="144">
        <f>IF(F99="", "", VLOOKUP(F99, 'MASTER LIST'!$A:$N, 5, FALSE))</f>
        <v>40984</v>
      </c>
      <c r="J99" s="145" t="str">
        <f>IF(F99="", "", VLOOKUP(F99, 'MASTER LIST'!$A:$N, 4, FALSE))</f>
        <v>F</v>
      </c>
      <c r="K99" s="145" t="str">
        <f>IF(F99="", "", VLOOKUP(F99, 'MASTER LIST'!$A:$N, 13, FALSE))</f>
        <v>U14</v>
      </c>
      <c r="L99" s="143" t="str">
        <f>IF(F99="", "", VLOOKUP(F99, 'MASTER LIST'!$A:$N, 10, FALSE))</f>
        <v>RISING PHOENIX AC</v>
      </c>
      <c r="M99" s="138" t="str">
        <f>IF(F99="", "", VLOOKUP(F99, 'MASTER LIST'!$A:$N, 11, FALSE))</f>
        <v>VCPH</v>
      </c>
      <c r="N99" s="338"/>
    </row>
    <row r="100" spans="2:14" s="113" customFormat="1" ht="39.950000000000003" customHeight="1" x14ac:dyDescent="0.35">
      <c r="B100" s="103"/>
      <c r="C100" s="142"/>
      <c r="D100" s="190"/>
      <c r="E100" s="179"/>
      <c r="F100" s="228"/>
      <c r="G100" s="143"/>
      <c r="H100" s="143"/>
      <c r="I100" s="144"/>
      <c r="J100" s="145"/>
      <c r="K100" s="145"/>
      <c r="L100" s="143"/>
      <c r="M100" s="138"/>
      <c r="N100" s="338"/>
    </row>
    <row r="101" spans="2:14" s="113" customFormat="1" ht="39.950000000000003" customHeight="1" x14ac:dyDescent="0.35">
      <c r="B101" s="103"/>
      <c r="C101" s="142"/>
      <c r="D101" s="190">
        <v>1254</v>
      </c>
      <c r="E101" s="179" t="s">
        <v>246</v>
      </c>
      <c r="F101" s="233">
        <v>1582</v>
      </c>
      <c r="G101" s="143" t="str">
        <f>IF(F101="", "", VLOOKUP(F101, 'MASTER LIST'!$A:$N, 2, FALSE))</f>
        <v>HOSANY</v>
      </c>
      <c r="H101" s="143" t="str">
        <f>IF(F101="", "", VLOOKUP(F101, 'MASTER LIST'!$A:$N, 3, FALSE))</f>
        <v>Amelia</v>
      </c>
      <c r="I101" s="144">
        <f>IF(F101="", "", VLOOKUP(F101, 'MASTER LIST'!$A:$N, 5, FALSE))</f>
        <v>41110</v>
      </c>
      <c r="J101" s="145" t="str">
        <f>IF(F101="", "", VLOOKUP(F101, 'MASTER LIST'!$A:$N, 4, FALSE))</f>
        <v>F</v>
      </c>
      <c r="K101" s="145" t="str">
        <f>IF(F101="", "", VLOOKUP(F101, 'MASTER LIST'!$A:$N, 13, FALSE))</f>
        <v>U14</v>
      </c>
      <c r="L101" s="143" t="s">
        <v>7149</v>
      </c>
      <c r="M101" s="138" t="str">
        <f>IF(F101="", "", VLOOKUP(F101, 'MASTER LIST'!$A:$N, 11, FALSE))</f>
        <v>VCPH</v>
      </c>
      <c r="N101" s="338"/>
    </row>
    <row r="102" spans="2:14" s="113" customFormat="1" ht="39.950000000000003" customHeight="1" x14ac:dyDescent="0.35">
      <c r="B102" s="103"/>
      <c r="C102" s="142"/>
      <c r="D102" s="190">
        <v>1255</v>
      </c>
      <c r="E102" s="179" t="s">
        <v>246</v>
      </c>
      <c r="F102" s="228">
        <v>3156</v>
      </c>
      <c r="G102" s="143" t="str">
        <f>IF(F102="", "", VLOOKUP(F102, 'MASTER LIST'!$A:$N, 2, FALSE))</f>
        <v>JACQUOTTE</v>
      </c>
      <c r="H102" s="143" t="str">
        <f>IF(F102="", "", VLOOKUP(F102, 'MASTER LIST'!$A:$N, 3, FALSE))</f>
        <v>Elianah</v>
      </c>
      <c r="I102" s="144">
        <f>IF(F102="", "", VLOOKUP(F102, 'MASTER LIST'!$A:$N, 5, FALSE))</f>
        <v>41433</v>
      </c>
      <c r="J102" s="145" t="str">
        <f>IF(F102="", "", VLOOKUP(F102, 'MASTER LIST'!$A:$N, 4, FALSE))</f>
        <v>F</v>
      </c>
      <c r="K102" s="145" t="str">
        <f>IF(F102="", "", VLOOKUP(F102, 'MASTER LIST'!$A:$N, 13, FALSE))</f>
        <v>U14</v>
      </c>
      <c r="L102" s="143" t="s">
        <v>7149</v>
      </c>
      <c r="M102" s="138" t="str">
        <f>IF(F102="", "", VLOOKUP(F102, 'MASTER LIST'!$A:$N, 11, FALSE))</f>
        <v>VCPH</v>
      </c>
      <c r="N102" s="338"/>
    </row>
    <row r="103" spans="2:14" s="113" customFormat="1" ht="39.950000000000003" customHeight="1" x14ac:dyDescent="0.35">
      <c r="B103" s="103"/>
      <c r="C103" s="142"/>
      <c r="D103" s="190">
        <v>1256</v>
      </c>
      <c r="E103" s="179" t="s">
        <v>246</v>
      </c>
      <c r="F103" s="228">
        <v>1166</v>
      </c>
      <c r="G103" s="143" t="str">
        <f>IF(F103="", "", VLOOKUP(F103, 'MASTER LIST'!$A:$N, 2, FALSE))</f>
        <v>MOHUN</v>
      </c>
      <c r="H103" s="143" t="str">
        <f>IF(F103="", "", VLOOKUP(F103, 'MASTER LIST'!$A:$N, 3, FALSE))</f>
        <v>Zoyah</v>
      </c>
      <c r="I103" s="144">
        <f>IF(F103="", "", VLOOKUP(F103, 'MASTER LIST'!$A:$N, 5, FALSE))</f>
        <v>41322</v>
      </c>
      <c r="J103" s="145" t="str">
        <f>IF(F103="", "", VLOOKUP(F103, 'MASTER LIST'!$A:$N, 4, FALSE))</f>
        <v>F</v>
      </c>
      <c r="K103" s="145" t="str">
        <f>IF(F103="", "", VLOOKUP(F103, 'MASTER LIST'!$A:$N, 13, FALSE))</f>
        <v>U14</v>
      </c>
      <c r="L103" s="143" t="s">
        <v>7149</v>
      </c>
      <c r="M103" s="138" t="str">
        <f>IF(F103="", "", VLOOKUP(F103, 'MASTER LIST'!$A:$N, 11, FALSE))</f>
        <v>VCPH</v>
      </c>
      <c r="N103" s="338"/>
    </row>
    <row r="104" spans="2:14" s="113" customFormat="1" ht="39.950000000000003" customHeight="1" x14ac:dyDescent="0.35">
      <c r="B104" s="103"/>
      <c r="C104" s="142"/>
      <c r="D104" s="190">
        <v>1257</v>
      </c>
      <c r="E104" s="179" t="s">
        <v>246</v>
      </c>
      <c r="F104" s="168">
        <v>1587</v>
      </c>
      <c r="G104" s="143" t="str">
        <f>IF(F104="", "", VLOOKUP(F104, 'MASTER LIST'!$A:$N, 2, FALSE))</f>
        <v>POTTIER</v>
      </c>
      <c r="H104" s="143" t="str">
        <f>IF(F104="", "", VLOOKUP(F104, 'MASTER LIST'!$A:$N, 3, FALSE))</f>
        <v>Alaina</v>
      </c>
      <c r="I104" s="144">
        <f>IF(F104="", "", VLOOKUP(F104, 'MASTER LIST'!$A:$N, 5, FALSE))</f>
        <v>40919</v>
      </c>
      <c r="J104" s="145" t="str">
        <f>IF(F104="", "", VLOOKUP(F104, 'MASTER LIST'!$A:$N, 4, FALSE))</f>
        <v>F</v>
      </c>
      <c r="K104" s="145" t="str">
        <f>IF(F104="", "", VLOOKUP(F104, 'MASTER LIST'!$A:$N, 13, FALSE))</f>
        <v>U14</v>
      </c>
      <c r="L104" s="143" t="s">
        <v>7149</v>
      </c>
      <c r="M104" s="138" t="str">
        <f>IF(F104="", "", VLOOKUP(F104, 'MASTER LIST'!$A:$N, 11, FALSE))</f>
        <v>VCPH</v>
      </c>
      <c r="N104" s="338"/>
    </row>
    <row r="105" spans="2:14" s="113" customFormat="1" ht="39.950000000000003" customHeight="1" x14ac:dyDescent="0.35">
      <c r="B105" s="103"/>
      <c r="C105" s="142"/>
      <c r="D105" s="190">
        <v>1259</v>
      </c>
      <c r="E105" s="179" t="s">
        <v>246</v>
      </c>
      <c r="F105" s="168">
        <v>1595</v>
      </c>
      <c r="G105" s="143" t="str">
        <f>IF(F105="", "", VLOOKUP(F105, 'MASTER LIST'!$A:$N, 2, FALSE))</f>
        <v>SEVENE</v>
      </c>
      <c r="H105" s="143" t="str">
        <f>IF(F105="", "", VLOOKUP(F105, 'MASTER LIST'!$A:$N, 3, FALSE))</f>
        <v xml:space="preserve">Kathaleya </v>
      </c>
      <c r="I105" s="144">
        <f>IF(F105="", "", VLOOKUP(F105, 'MASTER LIST'!$A:$N, 5, FALSE))</f>
        <v>41017</v>
      </c>
      <c r="J105" s="145" t="str">
        <f>IF(F105="", "", VLOOKUP(F105, 'MASTER LIST'!$A:$N, 4, FALSE))</f>
        <v>F</v>
      </c>
      <c r="K105" s="145" t="str">
        <f>IF(F105="", "", VLOOKUP(F105, 'MASTER LIST'!$A:$N, 13, FALSE))</f>
        <v>U14</v>
      </c>
      <c r="L105" s="143" t="s">
        <v>7149</v>
      </c>
      <c r="M105" s="138" t="str">
        <f>IF(F105="", "", VLOOKUP(F105, 'MASTER LIST'!$A:$N, 11, FALSE))</f>
        <v>VCPH</v>
      </c>
      <c r="N105" s="338"/>
    </row>
    <row r="106" spans="2:14" s="113" customFormat="1" ht="39.950000000000003" customHeight="1" x14ac:dyDescent="0.35">
      <c r="B106" s="103"/>
      <c r="C106" s="142"/>
      <c r="D106" s="190">
        <v>1258</v>
      </c>
      <c r="E106" s="179" t="s">
        <v>246</v>
      </c>
      <c r="F106" s="168">
        <v>1594</v>
      </c>
      <c r="G106" s="143" t="str">
        <f>IF(F106="", "", VLOOKUP(F106, 'MASTER LIST'!$A:$N, 2, FALSE))</f>
        <v>SEVENE</v>
      </c>
      <c r="H106" s="143" t="str">
        <f>IF(F106="", "", VLOOKUP(F106, 'MASTER LIST'!$A:$N, 3, FALSE))</f>
        <v xml:space="preserve">Natalia </v>
      </c>
      <c r="I106" s="144">
        <f>IF(F106="", "", VLOOKUP(F106, 'MASTER LIST'!$A:$N, 5, FALSE))</f>
        <v>41442</v>
      </c>
      <c r="J106" s="145" t="str">
        <f>IF(F106="", "", VLOOKUP(F106, 'MASTER LIST'!$A:$N, 4, FALSE))</f>
        <v>F</v>
      </c>
      <c r="K106" s="145" t="str">
        <f>IF(F106="", "", VLOOKUP(F106, 'MASTER LIST'!$A:$N, 13, FALSE))</f>
        <v>U14</v>
      </c>
      <c r="L106" s="143" t="s">
        <v>7149</v>
      </c>
      <c r="M106" s="138" t="str">
        <f>IF(F106="", "", VLOOKUP(F106, 'MASTER LIST'!$A:$N, 11, FALSE))</f>
        <v>VCPH</v>
      </c>
      <c r="N106" s="338"/>
    </row>
    <row r="107" spans="2:14" s="113" customFormat="1" ht="39.950000000000003" customHeight="1" x14ac:dyDescent="0.35">
      <c r="B107" s="103"/>
      <c r="C107" s="142"/>
      <c r="D107" s="190"/>
      <c r="E107" s="179"/>
      <c r="F107" s="168"/>
      <c r="G107" s="143"/>
      <c r="H107" s="143"/>
      <c r="I107" s="144"/>
      <c r="J107" s="145"/>
      <c r="K107" s="145"/>
      <c r="L107" s="143"/>
      <c r="M107" s="138"/>
      <c r="N107" s="338"/>
    </row>
    <row r="108" spans="2:14" s="113" customFormat="1" ht="39.950000000000003" customHeight="1" x14ac:dyDescent="0.35">
      <c r="B108" s="103"/>
      <c r="C108" s="142"/>
      <c r="D108" s="190">
        <v>1260</v>
      </c>
      <c r="E108" s="179" t="s">
        <v>246</v>
      </c>
      <c r="F108" s="168">
        <v>4264</v>
      </c>
      <c r="G108" s="143" t="str">
        <f>IF(F108="", "", VLOOKUP(F108, 'MASTER LIST'!$A:$N, 2, FALSE))</f>
        <v>BATHILDE</v>
      </c>
      <c r="H108" s="143" t="str">
        <f>IF(F108="", "", VLOOKUP(F108, 'MASTER LIST'!$A:$N, 3, FALSE))</f>
        <v>Ruth Shanellia</v>
      </c>
      <c r="I108" s="144">
        <f>IF(F108="", "", VLOOKUP(F108, 'MASTER LIST'!$A:$N, 5, FALSE))</f>
        <v>41191</v>
      </c>
      <c r="J108" s="145" t="str">
        <f>IF(F108="", "", VLOOKUP(F108, 'MASTER LIST'!$A:$N, 4, FALSE))</f>
        <v>F</v>
      </c>
      <c r="K108" s="145" t="str">
        <f>IF(F108="", "", VLOOKUP(F108, 'MASTER LIST'!$A:$N, 13, FALSE))</f>
        <v>U14</v>
      </c>
      <c r="L108" s="143" t="s">
        <v>7168</v>
      </c>
      <c r="M108" s="138" t="str">
        <f>IF(F108="", "", VLOOKUP(F108, 'MASTER LIST'!$A:$N, 11, FALSE))</f>
        <v>GP</v>
      </c>
      <c r="N108" s="338"/>
    </row>
    <row r="109" spans="2:14" s="113" customFormat="1" ht="39.950000000000003" customHeight="1" x14ac:dyDescent="0.35">
      <c r="B109" s="103"/>
      <c r="C109" s="142"/>
      <c r="D109" s="190">
        <v>1261</v>
      </c>
      <c r="E109" s="179" t="s">
        <v>241</v>
      </c>
      <c r="F109" s="168">
        <v>4303</v>
      </c>
      <c r="G109" s="143" t="str">
        <f>IF(F109="", "", VLOOKUP(F109, 'MASTER LIST'!$A:$N, 2, FALSE))</f>
        <v>DUSSAYE</v>
      </c>
      <c r="H109" s="143" t="str">
        <f>IF(F109="", "", VLOOKUP(F109, 'MASTER LIST'!$A:$N, 3, FALSE))</f>
        <v>Miteesha</v>
      </c>
      <c r="I109" s="144">
        <f>IF(F109="", "", VLOOKUP(F109, 'MASTER LIST'!$A:$N, 5, FALSE))</f>
        <v>41057</v>
      </c>
      <c r="J109" s="145" t="str">
        <f>IF(F109="", "", VLOOKUP(F109, 'MASTER LIST'!$A:$N, 4, FALSE))</f>
        <v>F</v>
      </c>
      <c r="K109" s="145" t="str">
        <f>IF(F109="", "", VLOOKUP(F109, 'MASTER LIST'!$A:$N, 13, FALSE))</f>
        <v>U14</v>
      </c>
      <c r="L109" s="143" t="s">
        <v>7168</v>
      </c>
      <c r="M109" s="138" t="str">
        <f>IF(F109="", "", VLOOKUP(F109, 'MASTER LIST'!$A:$N, 11, FALSE))</f>
        <v>GP</v>
      </c>
      <c r="N109" s="338"/>
    </row>
    <row r="110" spans="2:14" s="113" customFormat="1" ht="39.950000000000003" customHeight="1" x14ac:dyDescent="0.35">
      <c r="B110" s="103"/>
      <c r="C110" s="142"/>
      <c r="D110" s="190">
        <v>1262</v>
      </c>
      <c r="E110" s="179" t="s">
        <v>246</v>
      </c>
      <c r="F110" s="168">
        <v>3667</v>
      </c>
      <c r="G110" s="143" t="str">
        <f>IF(F110="", "", VLOOKUP(F110, 'MASTER LIST'!$A:$N, 2, FALSE))</f>
        <v>GANIAH</v>
      </c>
      <c r="H110" s="143" t="str">
        <f>IF(F110="", "", VLOOKUP(F110, 'MASTER LIST'!$A:$N, 3, FALSE))</f>
        <v>Lunasha</v>
      </c>
      <c r="I110" s="144">
        <f>IF(F110="", "", VLOOKUP(F110, 'MASTER LIST'!$A:$N, 5, FALSE))</f>
        <v>41267</v>
      </c>
      <c r="J110" s="145" t="str">
        <f>IF(F110="", "", VLOOKUP(F110, 'MASTER LIST'!$A:$N, 4, FALSE))</f>
        <v>F</v>
      </c>
      <c r="K110" s="145" t="str">
        <f>IF(F110="", "", VLOOKUP(F110, 'MASTER LIST'!$A:$N, 13, FALSE))</f>
        <v>U14</v>
      </c>
      <c r="L110" s="143" t="s">
        <v>7168</v>
      </c>
      <c r="M110" s="138" t="str">
        <f>IF(F110="", "", VLOOKUP(F110, 'MASTER LIST'!$A:$N, 11, FALSE))</f>
        <v>GP</v>
      </c>
      <c r="N110" s="338"/>
    </row>
    <row r="111" spans="2:14" s="113" customFormat="1" ht="39.950000000000003" customHeight="1" x14ac:dyDescent="0.35">
      <c r="B111" s="103"/>
      <c r="C111" s="142"/>
      <c r="D111" s="190"/>
      <c r="E111" s="179"/>
      <c r="F111" s="168"/>
      <c r="G111" s="143"/>
      <c r="H111" s="143"/>
      <c r="I111" s="144"/>
      <c r="J111" s="145"/>
      <c r="K111" s="145"/>
      <c r="L111" s="143"/>
      <c r="M111" s="138"/>
      <c r="N111" s="338"/>
    </row>
    <row r="112" spans="2:14" s="113" customFormat="1" ht="39.950000000000003" customHeight="1" x14ac:dyDescent="0.35">
      <c r="B112" s="103"/>
      <c r="C112" s="142"/>
      <c r="D112" s="190">
        <v>1263</v>
      </c>
      <c r="E112" s="179" t="s">
        <v>246</v>
      </c>
      <c r="F112" s="168">
        <v>3196</v>
      </c>
      <c r="G112" s="143" t="str">
        <f>IF(F112="", "", VLOOKUP(F112, 'MASTER LIST'!$A:$N, 2, FALSE))</f>
        <v>LANE</v>
      </c>
      <c r="H112" s="143" t="str">
        <f>IF(F112="", "", VLOOKUP(F112, 'MASTER LIST'!$A:$N, 3, FALSE))</f>
        <v>Zoey</v>
      </c>
      <c r="I112" s="144">
        <f>IF(F112="", "", VLOOKUP(F112, 'MASTER LIST'!$A:$N, 5, FALSE))</f>
        <v>41264</v>
      </c>
      <c r="J112" s="145" t="str">
        <f>IF(F112="", "", VLOOKUP(F112, 'MASTER LIST'!$A:$N, 4, FALSE))</f>
        <v>F</v>
      </c>
      <c r="K112" s="145" t="str">
        <f>IF(F112="", "", VLOOKUP(F112, 'MASTER LIST'!$A:$N, 13, FALSE))</f>
        <v>U14</v>
      </c>
      <c r="L112" s="143" t="str">
        <f>IF(F112="", "", VLOOKUP(F112, 'MASTER LIST'!$A:$N, 10, FALSE))</f>
        <v>ROCHE NOIRES NORTH STAR AC</v>
      </c>
      <c r="M112" s="138" t="str">
        <f>IF(F112="", "", VLOOKUP(F112, 'MASTER LIST'!$A:$N, 11, FALSE))</f>
        <v>REMP</v>
      </c>
      <c r="N112" s="338"/>
    </row>
    <row r="113" spans="2:14" s="113" customFormat="1" ht="39.950000000000003" customHeight="1" x14ac:dyDescent="0.35">
      <c r="B113" s="103"/>
      <c r="C113" s="142"/>
      <c r="D113" s="190"/>
      <c r="E113" s="179"/>
      <c r="F113" s="168"/>
      <c r="G113" s="143"/>
      <c r="H113" s="143"/>
      <c r="I113" s="144"/>
      <c r="J113" s="145"/>
      <c r="K113" s="145"/>
      <c r="L113" s="143"/>
      <c r="M113" s="138"/>
      <c r="N113" s="338"/>
    </row>
    <row r="114" spans="2:14" s="113" customFormat="1" ht="39.950000000000003" customHeight="1" x14ac:dyDescent="0.35">
      <c r="B114" s="103"/>
      <c r="C114" s="142"/>
      <c r="D114" s="190">
        <v>1294</v>
      </c>
      <c r="E114" s="179"/>
      <c r="F114" s="168"/>
      <c r="G114" s="293" t="s">
        <v>1586</v>
      </c>
      <c r="H114" s="293" t="s">
        <v>7197</v>
      </c>
      <c r="I114" s="294"/>
      <c r="J114" s="295" t="s">
        <v>201</v>
      </c>
      <c r="K114" s="295" t="s">
        <v>71</v>
      </c>
      <c r="L114" s="293" t="s">
        <v>7196</v>
      </c>
      <c r="M114" s="138"/>
      <c r="N114" s="338"/>
    </row>
    <row r="115" spans="2:14" s="113" customFormat="1" ht="39.950000000000003" customHeight="1" x14ac:dyDescent="0.35">
      <c r="B115" s="103"/>
      <c r="C115" s="142"/>
      <c r="D115" s="190"/>
      <c r="E115" s="179"/>
      <c r="F115" s="168"/>
      <c r="G115" s="143"/>
      <c r="H115" s="143"/>
      <c r="I115" s="144"/>
      <c r="J115" s="145"/>
      <c r="K115" s="145"/>
      <c r="L115" s="143"/>
      <c r="M115" s="138"/>
      <c r="N115" s="338"/>
    </row>
    <row r="116" spans="2:14" s="113" customFormat="1" ht="39.950000000000003" customHeight="1" x14ac:dyDescent="0.35">
      <c r="B116" s="103"/>
      <c r="C116" s="142"/>
      <c r="D116" s="190">
        <v>1264</v>
      </c>
      <c r="E116" s="179" t="s">
        <v>246</v>
      </c>
      <c r="F116" s="168">
        <v>3694</v>
      </c>
      <c r="G116" s="143" t="str">
        <f>IF(F116="", "", VLOOKUP(F116, 'MASTER LIST'!$A:$N, 2, FALSE))</f>
        <v xml:space="preserve">NALLACOOTEE </v>
      </c>
      <c r="H116" s="143" t="str">
        <f>IF(F116="", "", VLOOKUP(F116, 'MASTER LIST'!$A:$N, 3, FALSE))</f>
        <v>Marie Grace Jade</v>
      </c>
      <c r="I116" s="144">
        <f>IF(F116="", "", VLOOKUP(F116, 'MASTER LIST'!$A:$N, 5, FALSE))</f>
        <v>41163</v>
      </c>
      <c r="J116" s="145" t="str">
        <f>IF(F116="", "", VLOOKUP(F116, 'MASTER LIST'!$A:$N, 4, FALSE))</f>
        <v>F</v>
      </c>
      <c r="K116" s="145" t="str">
        <f>IF(F116="", "", VLOOKUP(F116, 'MASTER LIST'!$A:$N, 13, FALSE))</f>
        <v>U14</v>
      </c>
      <c r="L116" s="143" t="str">
        <f>IF(F116="", "", VLOOKUP(F116, 'MASTER LIST'!$A:$N, 10, FALSE))</f>
        <v>ROSE BELLE AC</v>
      </c>
      <c r="M116" s="138" t="str">
        <f>IF(F116="", "", VLOOKUP(F116, 'MASTER LIST'!$A:$N, 11, FALSE))</f>
        <v>GP</v>
      </c>
      <c r="N116" s="338"/>
    </row>
    <row r="117" spans="2:14" s="113" customFormat="1" ht="39.950000000000003" customHeight="1" x14ac:dyDescent="0.35">
      <c r="B117" s="103"/>
      <c r="C117" s="142"/>
      <c r="D117" s="190">
        <v>1265</v>
      </c>
      <c r="E117" s="179" t="s">
        <v>246</v>
      </c>
      <c r="F117" s="168">
        <v>3695</v>
      </c>
      <c r="G117" s="143" t="str">
        <f>IF(F117="", "", VLOOKUP(F117, 'MASTER LIST'!$A:$N, 2, FALSE))</f>
        <v>SUFFEE</v>
      </c>
      <c r="H117" s="143" t="str">
        <f>IF(F117="", "", VLOOKUP(F117, 'MASTER LIST'!$A:$N, 3, FALSE))</f>
        <v>Bibi Ayisha Khadeejah Afreen</v>
      </c>
      <c r="I117" s="144">
        <f>IF(F117="", "", VLOOKUP(F117, 'MASTER LIST'!$A:$N, 5, FALSE))</f>
        <v>41154</v>
      </c>
      <c r="J117" s="145" t="str">
        <f>IF(F117="", "", VLOOKUP(F117, 'MASTER LIST'!$A:$N, 4, FALSE))</f>
        <v>F</v>
      </c>
      <c r="K117" s="145" t="str">
        <f>IF(F117="", "", VLOOKUP(F117, 'MASTER LIST'!$A:$N, 13, FALSE))</f>
        <v>U14</v>
      </c>
      <c r="L117" s="143" t="str">
        <f>IF(F117="", "", VLOOKUP(F117, 'MASTER LIST'!$A:$N, 10, FALSE))</f>
        <v>ROSE BELLE AC</v>
      </c>
      <c r="M117" s="138" t="str">
        <f>IF(F117="", "", VLOOKUP(F117, 'MASTER LIST'!$A:$N, 11, FALSE))</f>
        <v>GP</v>
      </c>
      <c r="N117" s="338"/>
    </row>
    <row r="118" spans="2:14" s="113" customFormat="1" ht="39.950000000000003" customHeight="1" x14ac:dyDescent="0.35">
      <c r="B118" s="103"/>
      <c r="C118" s="142"/>
      <c r="D118" s="190"/>
      <c r="E118" s="179"/>
      <c r="F118" s="168"/>
      <c r="G118" s="143"/>
      <c r="H118" s="143"/>
      <c r="I118" s="144"/>
      <c r="J118" s="145"/>
      <c r="K118" s="145"/>
      <c r="L118" s="143"/>
      <c r="M118" s="138"/>
      <c r="N118" s="338"/>
    </row>
    <row r="119" spans="2:14" s="113" customFormat="1" ht="39.950000000000003" customHeight="1" x14ac:dyDescent="0.35">
      <c r="B119" s="103"/>
      <c r="C119" s="142"/>
      <c r="D119" s="190">
        <v>1266</v>
      </c>
      <c r="E119" s="179" t="s">
        <v>246</v>
      </c>
      <c r="F119" s="168">
        <v>3682</v>
      </c>
      <c r="G119" s="143" t="str">
        <f>IF(F119="", "", VLOOKUP(F119, 'MASTER LIST'!$A:$N, 2, FALSE))</f>
        <v>BOODIAH</v>
      </c>
      <c r="H119" s="143" t="str">
        <f>IF(F119="", "", VLOOKUP(F119, 'MASTER LIST'!$A:$N, 3, FALSE))</f>
        <v>Tanais</v>
      </c>
      <c r="I119" s="144">
        <f>IF(F119="", "", VLOOKUP(F119, 'MASTER LIST'!$A:$N, 5, FALSE))</f>
        <v>41211</v>
      </c>
      <c r="J119" s="145" t="str">
        <f>IF(F119="", "", VLOOKUP(F119, 'MASTER LIST'!$A:$N, 4, FALSE))</f>
        <v>F</v>
      </c>
      <c r="K119" s="145" t="str">
        <f>IF(F119="", "", VLOOKUP(F119, 'MASTER LIST'!$A:$N, 13, FALSE))</f>
        <v>U14</v>
      </c>
      <c r="L119" s="143" t="str">
        <f>IF(F119="", "", VLOOKUP(F119, 'MASTER LIST'!$A:$N, 10, FALSE))</f>
        <v>ROSE HILL AC</v>
      </c>
      <c r="M119" s="138" t="str">
        <f>IF(F119="", "", VLOOKUP(F119, 'MASTER LIST'!$A:$N, 11, FALSE))</f>
        <v>BBRH</v>
      </c>
      <c r="N119" s="338"/>
    </row>
    <row r="120" spans="2:14" s="113" customFormat="1" ht="39.950000000000003" customHeight="1" x14ac:dyDescent="0.35">
      <c r="B120" s="103"/>
      <c r="C120" s="142"/>
      <c r="D120" s="190">
        <v>1267</v>
      </c>
      <c r="E120" s="179" t="s">
        <v>246</v>
      </c>
      <c r="F120" s="168">
        <v>3677</v>
      </c>
      <c r="G120" s="143" t="str">
        <f>IF(F120="", "", VLOOKUP(F120, 'MASTER LIST'!$A:$N, 2, FALSE))</f>
        <v>DOORGAYA</v>
      </c>
      <c r="H120" s="143" t="str">
        <f>IF(F120="", "", VLOOKUP(F120, 'MASTER LIST'!$A:$N, 3, FALSE))</f>
        <v>Amy</v>
      </c>
      <c r="I120" s="144">
        <f>IF(F120="", "", VLOOKUP(F120, 'MASTER LIST'!$A:$N, 5, FALSE))</f>
        <v>41143</v>
      </c>
      <c r="J120" s="145" t="str">
        <f>IF(F120="", "", VLOOKUP(F120, 'MASTER LIST'!$A:$N, 4, FALSE))</f>
        <v>F</v>
      </c>
      <c r="K120" s="145" t="str">
        <f>IF(F120="", "", VLOOKUP(F120, 'MASTER LIST'!$A:$N, 13, FALSE))</f>
        <v>U14</v>
      </c>
      <c r="L120" s="143" t="str">
        <f>IF(F120="", "", VLOOKUP(F120, 'MASTER LIST'!$A:$N, 10, FALSE))</f>
        <v>ROSE HILL AC</v>
      </c>
      <c r="M120" s="138" t="str">
        <f>IF(F120="", "", VLOOKUP(F120, 'MASTER LIST'!$A:$N, 11, FALSE))</f>
        <v>BBRH</v>
      </c>
      <c r="N120" s="338"/>
    </row>
    <row r="121" spans="2:14" s="113" customFormat="1" ht="39.950000000000003" customHeight="1" x14ac:dyDescent="0.35">
      <c r="B121" s="103"/>
      <c r="C121" s="142"/>
      <c r="D121" s="190">
        <v>1268</v>
      </c>
      <c r="E121" s="179" t="s">
        <v>246</v>
      </c>
      <c r="F121" s="168">
        <v>4037</v>
      </c>
      <c r="G121" s="143" t="str">
        <f>IF(F121="", "", VLOOKUP(F121, 'MASTER LIST'!$A:$N, 2, FALSE))</f>
        <v>HERMINETTE</v>
      </c>
      <c r="H121" s="143" t="str">
        <f>IF(F121="", "", VLOOKUP(F121, 'MASTER LIST'!$A:$N, 3, FALSE))</f>
        <v>Irma</v>
      </c>
      <c r="I121" s="144">
        <f>IF(F121="", "", VLOOKUP(F121, 'MASTER LIST'!$A:$N, 5, FALSE))</f>
        <v>41160</v>
      </c>
      <c r="J121" s="145" t="str">
        <f>IF(F121="", "", VLOOKUP(F121, 'MASTER LIST'!$A:$N, 4, FALSE))</f>
        <v>F</v>
      </c>
      <c r="K121" s="145" t="str">
        <f>IF(F121="", "", VLOOKUP(F121, 'MASTER LIST'!$A:$N, 13, FALSE))</f>
        <v>U14</v>
      </c>
      <c r="L121" s="143" t="str">
        <f>IF(F121="", "", VLOOKUP(F121, 'MASTER LIST'!$A:$N, 10, FALSE))</f>
        <v>ROSE HILL AC</v>
      </c>
      <c r="M121" s="138" t="str">
        <f>IF(F121="", "", VLOOKUP(F121, 'MASTER LIST'!$A:$N, 11, FALSE))</f>
        <v>BBRH</v>
      </c>
      <c r="N121" s="338"/>
    </row>
    <row r="122" spans="2:14" s="113" customFormat="1" ht="39.950000000000003" customHeight="1" x14ac:dyDescent="0.35">
      <c r="B122" s="103"/>
      <c r="C122" s="142"/>
      <c r="D122" s="190">
        <v>1269</v>
      </c>
      <c r="E122" s="179" t="s">
        <v>246</v>
      </c>
      <c r="F122" s="168">
        <v>4031</v>
      </c>
      <c r="G122" s="143" t="str">
        <f>IF(F122="", "", VLOOKUP(F122, 'MASTER LIST'!$A:$N, 2, FALSE))</f>
        <v>JEAN</v>
      </c>
      <c r="H122" s="143" t="str">
        <f>IF(F122="", "", VLOOKUP(F122, 'MASTER LIST'!$A:$N, 3, FALSE))</f>
        <v>Maeva</v>
      </c>
      <c r="I122" s="144">
        <f>IF(F122="", "", VLOOKUP(F122, 'MASTER LIST'!$A:$N, 5, FALSE))</f>
        <v>41057</v>
      </c>
      <c r="J122" s="145" t="str">
        <f>IF(F122="", "", VLOOKUP(F122, 'MASTER LIST'!$A:$N, 4, FALSE))</f>
        <v>F</v>
      </c>
      <c r="K122" s="145" t="str">
        <f>IF(F122="", "", VLOOKUP(F122, 'MASTER LIST'!$A:$N, 13, FALSE))</f>
        <v>U14</v>
      </c>
      <c r="L122" s="143" t="str">
        <f>IF(F122="", "", VLOOKUP(F122, 'MASTER LIST'!$A:$N, 10, FALSE))</f>
        <v>ROSE HILL AC</v>
      </c>
      <c r="M122" s="138" t="str">
        <f>IF(F122="", "", VLOOKUP(F122, 'MASTER LIST'!$A:$N, 11, FALSE))</f>
        <v>BBRH</v>
      </c>
      <c r="N122" s="338"/>
    </row>
    <row r="123" spans="2:14" s="113" customFormat="1" ht="39.950000000000003" customHeight="1" x14ac:dyDescent="0.35">
      <c r="B123" s="103"/>
      <c r="C123" s="142"/>
      <c r="D123" s="190">
        <v>1285</v>
      </c>
      <c r="E123" s="179"/>
      <c r="F123" s="168"/>
      <c r="G123" s="143" t="s">
        <v>6319</v>
      </c>
      <c r="H123" s="143" t="s">
        <v>6320</v>
      </c>
      <c r="I123" s="144"/>
      <c r="J123" s="145" t="s">
        <v>201</v>
      </c>
      <c r="K123" s="145" t="s">
        <v>71</v>
      </c>
      <c r="L123" s="143" t="s">
        <v>3</v>
      </c>
      <c r="M123" s="138" t="str">
        <f>IF(F123="", "", VLOOKUP(F123, 'MASTER LIST'!$A:$N, 11, FALSE))</f>
        <v/>
      </c>
      <c r="N123" s="338"/>
    </row>
    <row r="124" spans="2:14" s="113" customFormat="1" ht="39.950000000000003" customHeight="1" x14ac:dyDescent="0.35">
      <c r="B124" s="103"/>
      <c r="C124" s="142"/>
      <c r="D124" s="190">
        <v>1270</v>
      </c>
      <c r="E124" s="179" t="s">
        <v>246</v>
      </c>
      <c r="F124" s="168">
        <v>3590</v>
      </c>
      <c r="G124" s="143" t="str">
        <f>IF(F124="", "", VLOOKUP(F124, 'MASTER LIST'!$A:$N, 2, FALSE))</f>
        <v>LUXE</v>
      </c>
      <c r="H124" s="143" t="str">
        <f>IF(F124="", "", VLOOKUP(F124, 'MASTER LIST'!$A:$N, 3, FALSE))</f>
        <v>Diane</v>
      </c>
      <c r="I124" s="144">
        <f>IF(F124="", "", VLOOKUP(F124, 'MASTER LIST'!$A:$N, 5, FALSE))</f>
        <v>40918</v>
      </c>
      <c r="J124" s="145" t="str">
        <f>IF(F124="", "", VLOOKUP(F124, 'MASTER LIST'!$A:$N, 4, FALSE))</f>
        <v>F</v>
      </c>
      <c r="K124" s="145" t="str">
        <f>IF(F124="", "", VLOOKUP(F124, 'MASTER LIST'!$A:$N, 13, FALSE))</f>
        <v>U14</v>
      </c>
      <c r="L124" s="143" t="str">
        <f>IF(F124="", "", VLOOKUP(F124, 'MASTER LIST'!$A:$N, 10, FALSE))</f>
        <v>ROSE HILL AC</v>
      </c>
      <c r="M124" s="138" t="str">
        <f>IF(F124="", "", VLOOKUP(F124, 'MASTER LIST'!$A:$N, 11, FALSE))</f>
        <v>BBRH</v>
      </c>
      <c r="N124" s="338"/>
    </row>
    <row r="125" spans="2:14" s="113" customFormat="1" ht="39.950000000000003" customHeight="1" x14ac:dyDescent="0.35">
      <c r="B125" s="103"/>
      <c r="C125" s="142"/>
      <c r="D125" s="190">
        <v>1286</v>
      </c>
      <c r="E125" s="179"/>
      <c r="F125" s="168"/>
      <c r="G125" s="143" t="s">
        <v>1271</v>
      </c>
      <c r="H125" s="143" t="s">
        <v>7133</v>
      </c>
      <c r="I125" s="144"/>
      <c r="J125" s="145" t="s">
        <v>201</v>
      </c>
      <c r="K125" s="145" t="s">
        <v>71</v>
      </c>
      <c r="L125" s="143" t="s">
        <v>3</v>
      </c>
      <c r="M125" s="138"/>
      <c r="N125" s="338"/>
    </row>
    <row r="126" spans="2:14" s="113" customFormat="1" ht="39.950000000000003" customHeight="1" x14ac:dyDescent="0.35">
      <c r="B126" s="103"/>
      <c r="C126" s="142"/>
      <c r="D126" s="190">
        <v>1271</v>
      </c>
      <c r="E126" s="179" t="s">
        <v>246</v>
      </c>
      <c r="F126" s="168">
        <v>3951</v>
      </c>
      <c r="G126" s="143" t="str">
        <f>IF(F126="", "", VLOOKUP(F126, 'MASTER LIST'!$A:$N, 2, FALSE))</f>
        <v>SOOKARAM</v>
      </c>
      <c r="H126" s="143" t="str">
        <f>IF(F126="", "", VLOOKUP(F126, 'MASTER LIST'!$A:$N, 3, FALSE))</f>
        <v>SELDY</v>
      </c>
      <c r="I126" s="144">
        <f>IF(F126="", "", VLOOKUP(F126, 'MASTER LIST'!$A:$N, 5, FALSE))</f>
        <v>40977</v>
      </c>
      <c r="J126" s="145" t="str">
        <f>IF(F126="", "", VLOOKUP(F126, 'MASTER LIST'!$A:$N, 4, FALSE))</f>
        <v>F</v>
      </c>
      <c r="K126" s="145" t="str">
        <f>IF(F126="", "", VLOOKUP(F126, 'MASTER LIST'!$A:$N, 13, FALSE))</f>
        <v>U14</v>
      </c>
      <c r="L126" s="143" t="str">
        <f>IF(F126="", "", VLOOKUP(F126, 'MASTER LIST'!$A:$N, 10, FALSE))</f>
        <v>ROSE HILL AC</v>
      </c>
      <c r="M126" s="138"/>
      <c r="N126" s="338"/>
    </row>
    <row r="127" spans="2:14" s="113" customFormat="1" ht="39.950000000000003" customHeight="1" x14ac:dyDescent="0.35">
      <c r="B127" s="103"/>
      <c r="C127" s="142"/>
      <c r="D127" s="190"/>
      <c r="E127" s="179"/>
      <c r="F127" s="168"/>
      <c r="G127" s="143"/>
      <c r="H127" s="143"/>
      <c r="I127" s="144"/>
      <c r="J127" s="145"/>
      <c r="K127" s="145"/>
      <c r="L127" s="143"/>
      <c r="M127" s="138"/>
      <c r="N127" s="338"/>
    </row>
    <row r="128" spans="2:14" s="113" customFormat="1" ht="39.950000000000003" customHeight="1" x14ac:dyDescent="0.35">
      <c r="B128" s="103"/>
      <c r="C128" s="142"/>
      <c r="D128" s="190">
        <v>1272</v>
      </c>
      <c r="E128" s="179" t="s">
        <v>246</v>
      </c>
      <c r="F128" s="168">
        <v>4113</v>
      </c>
      <c r="G128" s="143" t="str">
        <f>IF(F128="", "", VLOOKUP(F128, 'MASTER LIST'!$A:$N, 2, FALSE))</f>
        <v>SEBLIN</v>
      </c>
      <c r="H128" s="143" t="str">
        <f>IF(F128="", "", VLOOKUP(F128, 'MASTER LIST'!$A:$N, 3, FALSE))</f>
        <v>Marie Solenza</v>
      </c>
      <c r="I128" s="144" t="str">
        <f>IF(F128="", "", VLOOKUP(F128, 'MASTER LIST'!$A:$N, 5, FALSE))</f>
        <v>29/05/2012</v>
      </c>
      <c r="J128" s="145" t="str">
        <f>IF(F128="", "", VLOOKUP(F128, 'MASTER LIST'!$A:$N, 4, FALSE))</f>
        <v>F</v>
      </c>
      <c r="K128" s="145" t="str">
        <f>IF(F128="", "", VLOOKUP(F128, 'MASTER LIST'!$A:$N, 13, FALSE))</f>
        <v>U14</v>
      </c>
      <c r="L128" s="143" t="str">
        <f>IF(F128="", "", VLOOKUP(F128, 'MASTER LIST'!$A:$N, 10, FALSE))</f>
        <v>SOUILLAC AC</v>
      </c>
      <c r="M128" s="138" t="str">
        <f>IF(F128="", "", VLOOKUP(F128, 'MASTER LIST'!$A:$N, 11, FALSE))</f>
        <v>SAV</v>
      </c>
      <c r="N128" s="338"/>
    </row>
    <row r="129" spans="2:15" s="113" customFormat="1" ht="39.950000000000003" customHeight="1" x14ac:dyDescent="0.35">
      <c r="B129" s="103"/>
      <c r="C129" s="142"/>
      <c r="D129" s="190"/>
      <c r="E129" s="179"/>
      <c r="F129" s="168"/>
      <c r="G129" s="143"/>
      <c r="H129" s="143"/>
      <c r="I129" s="144"/>
      <c r="J129" s="145"/>
      <c r="K129" s="145"/>
      <c r="L129" s="143"/>
      <c r="M129" s="138"/>
      <c r="N129" s="338"/>
    </row>
    <row r="130" spans="2:15" s="113" customFormat="1" ht="39.950000000000003" customHeight="1" x14ac:dyDescent="0.35">
      <c r="B130" s="103"/>
      <c r="C130" s="142"/>
      <c r="D130" s="190">
        <v>1289</v>
      </c>
      <c r="E130" s="179"/>
      <c r="F130" s="168"/>
      <c r="G130" s="143" t="s">
        <v>4878</v>
      </c>
      <c r="H130" s="143" t="s">
        <v>4879</v>
      </c>
      <c r="I130" s="144"/>
      <c r="J130" s="145" t="s">
        <v>201</v>
      </c>
      <c r="K130" s="145" t="s">
        <v>71</v>
      </c>
      <c r="L130" s="143" t="s">
        <v>10</v>
      </c>
      <c r="M130" s="138"/>
      <c r="N130" s="338"/>
    </row>
    <row r="131" spans="2:15" s="113" customFormat="1" ht="35.1" customHeight="1" x14ac:dyDescent="0.35">
      <c r="B131" s="103"/>
      <c r="C131" s="142"/>
      <c r="D131" s="190">
        <v>1290</v>
      </c>
      <c r="E131" s="179"/>
      <c r="F131" s="168"/>
      <c r="G131" s="143" t="s">
        <v>2738</v>
      </c>
      <c r="H131" s="143" t="s">
        <v>7156</v>
      </c>
      <c r="I131" s="144"/>
      <c r="J131" s="145" t="s">
        <v>201</v>
      </c>
      <c r="K131" s="145" t="s">
        <v>71</v>
      </c>
      <c r="L131" s="143" t="s">
        <v>10</v>
      </c>
      <c r="M131" s="138"/>
      <c r="N131" s="338"/>
    </row>
    <row r="132" spans="2:15" s="113" customFormat="1" ht="35.1" customHeight="1" x14ac:dyDescent="0.35">
      <c r="B132" s="103"/>
      <c r="C132" s="142"/>
      <c r="D132" s="190"/>
      <c r="E132" s="179"/>
      <c r="F132" s="168"/>
      <c r="G132" s="143"/>
      <c r="H132" s="143"/>
      <c r="I132" s="144"/>
      <c r="J132" s="145"/>
      <c r="K132" s="145"/>
      <c r="L132" s="143"/>
      <c r="M132" s="138"/>
      <c r="N132" s="338"/>
    </row>
    <row r="133" spans="2:15" s="113" customFormat="1" ht="35.1" customHeight="1" x14ac:dyDescent="0.35">
      <c r="B133" s="103"/>
      <c r="C133" s="142"/>
      <c r="D133" s="165">
        <v>1288</v>
      </c>
      <c r="E133" s="180" t="s">
        <v>314</v>
      </c>
      <c r="F133" s="143" t="s">
        <v>315</v>
      </c>
      <c r="G133" s="143" t="s">
        <v>314</v>
      </c>
      <c r="H133" s="143" t="s">
        <v>315</v>
      </c>
      <c r="I133" s="143" t="s">
        <v>315</v>
      </c>
      <c r="J133" s="145" t="s">
        <v>201</v>
      </c>
      <c r="K133" s="145" t="s">
        <v>71</v>
      </c>
      <c r="L133" s="143" t="s">
        <v>22</v>
      </c>
      <c r="M133" s="272" t="s">
        <v>7169</v>
      </c>
      <c r="N133" s="343"/>
      <c r="O133" s="87"/>
    </row>
    <row r="134" spans="2:15" s="113" customFormat="1" ht="38.1" customHeight="1" x14ac:dyDescent="0.35">
      <c r="B134" s="103"/>
      <c r="C134" s="190"/>
      <c r="D134" s="240">
        <v>1297</v>
      </c>
      <c r="E134" s="392"/>
      <c r="F134" s="392"/>
      <c r="G134" s="293" t="s">
        <v>306</v>
      </c>
      <c r="H134" s="293" t="s">
        <v>307</v>
      </c>
      <c r="I134" s="294"/>
      <c r="J134" s="295" t="s">
        <v>201</v>
      </c>
      <c r="K134" s="295" t="s">
        <v>71</v>
      </c>
      <c r="L134" s="293" t="s">
        <v>7118</v>
      </c>
      <c r="M134" s="146"/>
      <c r="N134" s="344"/>
    </row>
    <row r="135" spans="2:15" s="113" customFormat="1" ht="35.1" customHeight="1" x14ac:dyDescent="0.35">
      <c r="B135" s="103"/>
      <c r="C135" s="142"/>
      <c r="D135" s="240">
        <v>1298</v>
      </c>
      <c r="E135" s="296"/>
      <c r="F135" s="392"/>
      <c r="G135" s="293" t="s">
        <v>2215</v>
      </c>
      <c r="H135" s="293" t="s">
        <v>2216</v>
      </c>
      <c r="I135" s="294"/>
      <c r="J135" s="295" t="s">
        <v>201</v>
      </c>
      <c r="K135" s="295" t="s">
        <v>71</v>
      </c>
      <c r="L135" s="293" t="s">
        <v>7118</v>
      </c>
      <c r="M135" s="138"/>
      <c r="N135" s="338"/>
    </row>
    <row r="136" spans="2:15" s="113" customFormat="1" ht="35.1" customHeight="1" x14ac:dyDescent="0.35">
      <c r="B136" s="103"/>
      <c r="C136" s="142"/>
      <c r="D136" s="240">
        <v>1299</v>
      </c>
      <c r="E136" s="296"/>
      <c r="F136" s="392"/>
      <c r="G136" s="293" t="s">
        <v>776</v>
      </c>
      <c r="H136" s="293" t="s">
        <v>2219</v>
      </c>
      <c r="I136" s="294"/>
      <c r="J136" s="295" t="s">
        <v>201</v>
      </c>
      <c r="K136" s="295" t="s">
        <v>71</v>
      </c>
      <c r="L136" s="293" t="s">
        <v>7118</v>
      </c>
      <c r="M136" s="138"/>
      <c r="N136" s="338"/>
    </row>
    <row r="137" spans="2:15" s="113" customFormat="1" ht="35.1" customHeight="1" x14ac:dyDescent="0.35">
      <c r="B137" s="103"/>
      <c r="C137" s="142"/>
      <c r="D137" s="240">
        <v>2094</v>
      </c>
      <c r="E137" s="296"/>
      <c r="F137" s="392"/>
      <c r="G137" s="293" t="s">
        <v>2221</v>
      </c>
      <c r="H137" s="293" t="s">
        <v>2222</v>
      </c>
      <c r="I137" s="294"/>
      <c r="J137" s="295" t="s">
        <v>201</v>
      </c>
      <c r="K137" s="295" t="s">
        <v>71</v>
      </c>
      <c r="L137" s="293" t="s">
        <v>7118</v>
      </c>
      <c r="M137" s="138"/>
      <c r="N137" s="338"/>
    </row>
    <row r="138" spans="2:15" s="113" customFormat="1" ht="35.1" customHeight="1" x14ac:dyDescent="0.35">
      <c r="B138" s="103"/>
      <c r="C138" s="142"/>
      <c r="D138" s="240">
        <v>2075</v>
      </c>
      <c r="E138" s="296"/>
      <c r="F138" s="392"/>
      <c r="G138" s="293" t="s">
        <v>2235</v>
      </c>
      <c r="H138" s="293" t="s">
        <v>2236</v>
      </c>
      <c r="I138" s="294"/>
      <c r="J138" s="295" t="s">
        <v>201</v>
      </c>
      <c r="K138" s="295" t="s">
        <v>71</v>
      </c>
      <c r="L138" s="293" t="s">
        <v>7118</v>
      </c>
      <c r="M138" s="138"/>
      <c r="N138" s="338"/>
    </row>
    <row r="139" spans="2:15" s="113" customFormat="1" ht="35.1" customHeight="1" x14ac:dyDescent="0.35">
      <c r="B139" s="103"/>
      <c r="C139" s="142"/>
      <c r="D139" s="240">
        <v>2076</v>
      </c>
      <c r="E139" s="296"/>
      <c r="F139" s="392"/>
      <c r="G139" s="293" t="s">
        <v>2249</v>
      </c>
      <c r="H139" s="293" t="s">
        <v>2250</v>
      </c>
      <c r="I139" s="294"/>
      <c r="J139" s="295" t="s">
        <v>201</v>
      </c>
      <c r="K139" s="295" t="s">
        <v>71</v>
      </c>
      <c r="L139" s="293" t="s">
        <v>7118</v>
      </c>
      <c r="M139" s="138"/>
      <c r="N139" s="338"/>
    </row>
    <row r="140" spans="2:15" s="113" customFormat="1" ht="35.1" customHeight="1" x14ac:dyDescent="0.35">
      <c r="B140" s="103"/>
      <c r="C140" s="142"/>
      <c r="D140" s="240">
        <v>2077</v>
      </c>
      <c r="E140" s="296"/>
      <c r="F140" s="296"/>
      <c r="G140" s="293" t="s">
        <v>2252</v>
      </c>
      <c r="H140" s="293" t="s">
        <v>1483</v>
      </c>
      <c r="I140" s="294"/>
      <c r="J140" s="295" t="s">
        <v>201</v>
      </c>
      <c r="K140" s="295" t="s">
        <v>71</v>
      </c>
      <c r="L140" s="293" t="s">
        <v>7118</v>
      </c>
      <c r="M140" s="138"/>
      <c r="N140" s="338"/>
    </row>
    <row r="141" spans="2:15" s="113" customFormat="1" ht="35.1" customHeight="1" x14ac:dyDescent="0.35">
      <c r="B141" s="103"/>
      <c r="C141" s="142"/>
      <c r="D141" s="240">
        <v>2078</v>
      </c>
      <c r="E141" s="296"/>
      <c r="F141" s="296"/>
      <c r="G141" s="293" t="s">
        <v>2252</v>
      </c>
      <c r="H141" s="293" t="s">
        <v>315</v>
      </c>
      <c r="I141" s="294"/>
      <c r="J141" s="295" t="s">
        <v>201</v>
      </c>
      <c r="K141" s="295" t="s">
        <v>71</v>
      </c>
      <c r="L141" s="293" t="s">
        <v>7118</v>
      </c>
      <c r="M141" s="138"/>
      <c r="N141" s="338"/>
    </row>
    <row r="142" spans="2:15" s="113" customFormat="1" ht="35.1" customHeight="1" x14ac:dyDescent="0.35">
      <c r="B142" s="103"/>
      <c r="C142" s="142"/>
      <c r="D142" s="240">
        <v>2079</v>
      </c>
      <c r="E142" s="296"/>
      <c r="F142" s="296"/>
      <c r="G142" s="293" t="s">
        <v>2253</v>
      </c>
      <c r="H142" s="293" t="s">
        <v>2254</v>
      </c>
      <c r="I142" s="294"/>
      <c r="J142" s="295" t="s">
        <v>201</v>
      </c>
      <c r="K142" s="295" t="s">
        <v>71</v>
      </c>
      <c r="L142" s="293" t="s">
        <v>7118</v>
      </c>
      <c r="M142" s="138"/>
      <c r="N142" s="338"/>
    </row>
    <row r="143" spans="2:15" s="113" customFormat="1" ht="35.1" customHeight="1" x14ac:dyDescent="0.35">
      <c r="B143" s="103"/>
      <c r="C143" s="142"/>
      <c r="D143" s="190"/>
      <c r="E143" s="179"/>
      <c r="F143" s="179"/>
      <c r="G143" s="143"/>
      <c r="H143" s="143"/>
      <c r="I143" s="144"/>
      <c r="J143" s="145"/>
      <c r="K143" s="145"/>
      <c r="L143" s="143"/>
      <c r="M143" s="138"/>
      <c r="N143" s="338"/>
    </row>
    <row r="144" spans="2:15" s="113" customFormat="1" ht="35.1" customHeight="1" x14ac:dyDescent="0.35">
      <c r="B144" s="103"/>
      <c r="C144" s="142"/>
      <c r="D144" s="190"/>
      <c r="E144" s="179"/>
      <c r="F144" s="179"/>
      <c r="G144" s="143"/>
      <c r="H144" s="143"/>
      <c r="I144" s="144"/>
      <c r="J144" s="145"/>
      <c r="K144" s="145"/>
      <c r="L144" s="143"/>
      <c r="M144" s="138"/>
      <c r="N144" s="338"/>
    </row>
    <row r="145" spans="2:15" s="113" customFormat="1" ht="35.1" customHeight="1" x14ac:dyDescent="0.35">
      <c r="B145" s="103"/>
      <c r="C145" s="142"/>
      <c r="D145" s="190"/>
      <c r="E145" s="179"/>
      <c r="F145" s="179"/>
      <c r="G145" s="143"/>
      <c r="H145" s="143"/>
      <c r="I145" s="144"/>
      <c r="J145" s="145"/>
      <c r="K145" s="145"/>
      <c r="L145" s="143"/>
      <c r="M145" s="138"/>
      <c r="N145" s="338"/>
    </row>
    <row r="146" spans="2:15" s="113" customFormat="1" ht="35.1" customHeight="1" x14ac:dyDescent="0.35">
      <c r="B146" s="103"/>
      <c r="C146" s="142"/>
      <c r="D146" s="190"/>
      <c r="E146" s="179"/>
      <c r="F146" s="179"/>
      <c r="G146" s="143"/>
      <c r="H146" s="143"/>
      <c r="I146" s="144"/>
      <c r="J146" s="145"/>
      <c r="K146" s="145"/>
      <c r="L146" s="143"/>
      <c r="M146" s="138"/>
      <c r="N146" s="338"/>
    </row>
    <row r="147" spans="2:15" s="113" customFormat="1" ht="35.1" customHeight="1" x14ac:dyDescent="0.35">
      <c r="B147" s="103"/>
      <c r="C147" s="142"/>
      <c r="D147" s="190"/>
      <c r="E147" s="179"/>
      <c r="F147" s="179"/>
      <c r="G147" s="143"/>
      <c r="H147" s="143"/>
      <c r="I147" s="144"/>
      <c r="J147" s="145"/>
      <c r="K147" s="145"/>
      <c r="L147" s="143"/>
      <c r="M147" s="138"/>
      <c r="N147" s="338"/>
    </row>
    <row r="148" spans="2:15" s="113" customFormat="1" ht="35.1" customHeight="1" x14ac:dyDescent="0.35">
      <c r="B148" s="103"/>
      <c r="C148" s="142"/>
      <c r="D148" s="190"/>
      <c r="E148" s="179"/>
      <c r="F148" s="179"/>
      <c r="G148" s="143"/>
      <c r="H148" s="143"/>
      <c r="I148" s="144"/>
      <c r="J148" s="145"/>
      <c r="K148" s="145"/>
      <c r="L148" s="143"/>
      <c r="M148" s="138"/>
      <c r="N148" s="338"/>
    </row>
    <row r="149" spans="2:15" s="113" customFormat="1" ht="35.1" customHeight="1" x14ac:dyDescent="0.35">
      <c r="B149" s="103"/>
      <c r="C149" s="142"/>
      <c r="D149" s="190"/>
      <c r="E149" s="179"/>
      <c r="F149" s="168"/>
      <c r="G149" s="143"/>
      <c r="H149" s="143"/>
      <c r="I149" s="144"/>
      <c r="J149" s="145"/>
      <c r="K149" s="145"/>
      <c r="L149" s="143"/>
      <c r="M149" s="138"/>
      <c r="N149" s="338"/>
    </row>
    <row r="150" spans="2:15" s="113" customFormat="1" ht="35.1" customHeight="1" x14ac:dyDescent="0.35">
      <c r="B150" s="103"/>
      <c r="C150" s="142"/>
      <c r="D150" s="190"/>
      <c r="E150" s="179"/>
      <c r="F150" s="168"/>
      <c r="G150" s="143"/>
      <c r="H150" s="143"/>
      <c r="I150" s="144"/>
      <c r="J150" s="145"/>
      <c r="K150" s="145"/>
      <c r="L150" s="143"/>
      <c r="M150" s="138"/>
      <c r="N150" s="338"/>
      <c r="O150" s="113" t="s">
        <v>4443</v>
      </c>
    </row>
    <row r="151" spans="2:15" s="113" customFormat="1" ht="35.1" customHeight="1" x14ac:dyDescent="0.35">
      <c r="B151" s="103"/>
      <c r="C151" s="142"/>
      <c r="D151" s="190"/>
      <c r="E151" s="179"/>
      <c r="F151" s="168"/>
      <c r="G151" s="143"/>
      <c r="H151" s="143"/>
      <c r="I151" s="144"/>
      <c r="J151" s="145"/>
      <c r="K151" s="145"/>
      <c r="L151" s="143"/>
      <c r="M151" s="138"/>
      <c r="N151" s="338"/>
    </row>
    <row r="152" spans="2:15" s="113" customFormat="1" ht="35.1" customHeight="1" x14ac:dyDescent="0.35">
      <c r="B152" s="103"/>
      <c r="C152" s="142"/>
      <c r="D152" s="190"/>
      <c r="E152" s="179"/>
      <c r="F152" s="168"/>
      <c r="G152" s="143"/>
      <c r="H152" s="143"/>
      <c r="I152" s="144"/>
      <c r="J152" s="145"/>
      <c r="K152" s="145"/>
      <c r="L152" s="143"/>
      <c r="M152" s="138"/>
      <c r="N152" s="338"/>
    </row>
    <row r="153" spans="2:15" s="113" customFormat="1" ht="35.1" customHeight="1" x14ac:dyDescent="0.35">
      <c r="B153" s="103"/>
      <c r="C153" s="142"/>
      <c r="D153" s="190"/>
      <c r="E153" s="179"/>
      <c r="F153" s="168"/>
      <c r="G153" s="143"/>
      <c r="H153" s="143"/>
      <c r="I153" s="144"/>
      <c r="J153" s="145"/>
      <c r="K153" s="145"/>
      <c r="L153" s="143"/>
      <c r="M153" s="138"/>
      <c r="N153" s="338"/>
    </row>
    <row r="154" spans="2:15" s="113" customFormat="1" ht="35.1" customHeight="1" x14ac:dyDescent="0.35">
      <c r="B154" s="103"/>
      <c r="C154" s="142"/>
      <c r="D154" s="190"/>
      <c r="E154" s="179"/>
      <c r="F154" s="168"/>
      <c r="G154" s="143"/>
      <c r="H154" s="143"/>
      <c r="I154" s="144"/>
      <c r="J154" s="145"/>
      <c r="K154" s="145"/>
      <c r="L154" s="143"/>
      <c r="M154" s="138"/>
      <c r="N154" s="338"/>
    </row>
    <row r="155" spans="2:15" s="113" customFormat="1" ht="35.1" customHeight="1" x14ac:dyDescent="0.35">
      <c r="B155" s="103"/>
      <c r="C155" s="142"/>
      <c r="D155" s="190"/>
      <c r="E155" s="179"/>
      <c r="F155" s="168"/>
      <c r="G155" s="143"/>
      <c r="H155" s="143"/>
      <c r="I155" s="144"/>
      <c r="J155" s="145"/>
      <c r="K155" s="145"/>
      <c r="L155" s="143"/>
      <c r="M155" s="138"/>
      <c r="N155" s="338"/>
    </row>
    <row r="156" spans="2:15" s="113" customFormat="1" ht="39.950000000000003" customHeight="1" x14ac:dyDescent="0.35">
      <c r="B156" s="103"/>
      <c r="C156" s="142"/>
      <c r="D156" s="190"/>
      <c r="E156" s="179"/>
      <c r="F156" s="168"/>
      <c r="G156" s="143"/>
      <c r="H156" s="143"/>
      <c r="I156" s="144"/>
      <c r="J156" s="145"/>
      <c r="K156" s="145"/>
      <c r="L156" s="143"/>
      <c r="M156" s="138"/>
      <c r="N156" s="338"/>
    </row>
    <row r="157" spans="2:15" s="113" customFormat="1" ht="39.950000000000003" customHeight="1" x14ac:dyDescent="0.35">
      <c r="B157" s="103"/>
      <c r="C157" s="142"/>
      <c r="D157" s="190"/>
      <c r="E157" s="179"/>
      <c r="F157" s="168"/>
      <c r="G157" s="143"/>
      <c r="H157" s="143"/>
      <c r="I157" s="144"/>
      <c r="J157" s="145"/>
      <c r="K157" s="145"/>
      <c r="L157" s="143"/>
      <c r="M157" s="138"/>
      <c r="N157" s="338"/>
    </row>
    <row r="158" spans="2:15" s="113" customFormat="1" ht="39.950000000000003" customHeight="1" x14ac:dyDescent="0.35">
      <c r="B158" s="103"/>
      <c r="C158" s="142"/>
      <c r="D158" s="190"/>
      <c r="E158" s="179"/>
      <c r="F158" s="168"/>
      <c r="G158" s="143"/>
      <c r="H158" s="143"/>
      <c r="I158" s="143"/>
      <c r="J158" s="145"/>
      <c r="K158" s="145"/>
      <c r="L158" s="255"/>
      <c r="M158" s="138"/>
      <c r="N158" s="338"/>
      <c r="O158" s="87"/>
    </row>
    <row r="159" spans="2:15" s="113" customFormat="1" ht="39.950000000000003" customHeight="1" x14ac:dyDescent="0.35">
      <c r="B159" s="103"/>
      <c r="C159" s="142"/>
      <c r="D159" s="190"/>
      <c r="E159" s="179"/>
      <c r="F159" s="168"/>
      <c r="G159" s="143"/>
      <c r="H159" s="143"/>
      <c r="I159" s="144"/>
      <c r="J159" s="145"/>
      <c r="K159" s="145"/>
      <c r="L159" s="143"/>
      <c r="M159" s="138"/>
      <c r="N159" s="338"/>
    </row>
    <row r="160" spans="2:15" s="113" customFormat="1" ht="39.950000000000003" customHeight="1" x14ac:dyDescent="0.35">
      <c r="B160" s="103"/>
      <c r="C160" s="142"/>
      <c r="D160" s="190"/>
      <c r="E160" s="179"/>
      <c r="F160" s="168"/>
      <c r="G160" s="143"/>
      <c r="H160" s="143"/>
      <c r="I160" s="144"/>
      <c r="J160" s="145"/>
      <c r="K160" s="145"/>
      <c r="L160" s="143"/>
      <c r="M160" s="138"/>
      <c r="N160" s="338"/>
    </row>
    <row r="161" spans="2:14" s="113" customFormat="1" ht="39.950000000000003" customHeight="1" x14ac:dyDescent="0.35">
      <c r="B161" s="103"/>
      <c r="C161" s="142"/>
      <c r="D161" s="190"/>
      <c r="E161" s="179"/>
      <c r="F161" s="168"/>
      <c r="G161" s="143"/>
      <c r="H161" s="143"/>
      <c r="I161" s="144"/>
      <c r="J161" s="145"/>
      <c r="K161" s="145"/>
      <c r="L161" s="143"/>
      <c r="M161" s="138"/>
      <c r="N161" s="338"/>
    </row>
    <row r="162" spans="2:14" s="113" customFormat="1" ht="39.950000000000003" customHeight="1" x14ac:dyDescent="0.35">
      <c r="B162" s="103"/>
      <c r="C162" s="142"/>
      <c r="D162" s="190"/>
      <c r="E162" s="179"/>
      <c r="F162" s="168"/>
      <c r="G162" s="143"/>
      <c r="H162" s="143"/>
      <c r="I162" s="144"/>
      <c r="J162" s="145"/>
      <c r="K162" s="145"/>
      <c r="L162" s="143"/>
      <c r="M162" s="138"/>
      <c r="N162" s="338"/>
    </row>
    <row r="163" spans="2:14" s="113" customFormat="1" ht="39.950000000000003" customHeight="1" x14ac:dyDescent="0.35">
      <c r="B163" s="103"/>
      <c r="C163" s="142"/>
      <c r="D163" s="190"/>
      <c r="E163" s="179"/>
      <c r="F163" s="168"/>
      <c r="G163" s="143"/>
      <c r="H163" s="143"/>
      <c r="I163" s="144"/>
      <c r="J163" s="145"/>
      <c r="K163" s="145"/>
      <c r="L163" s="143"/>
      <c r="M163" s="138"/>
      <c r="N163" s="338"/>
    </row>
    <row r="164" spans="2:14" s="113" customFormat="1" ht="39.950000000000003" customHeight="1" x14ac:dyDescent="0.35">
      <c r="B164" s="103"/>
      <c r="C164" s="142"/>
      <c r="D164" s="190"/>
      <c r="E164" s="179"/>
      <c r="F164" s="168"/>
      <c r="G164" s="143"/>
      <c r="H164" s="143"/>
      <c r="I164" s="144"/>
      <c r="J164" s="145"/>
      <c r="K164" s="145"/>
      <c r="L164" s="143"/>
      <c r="M164" s="138"/>
      <c r="N164" s="338"/>
    </row>
    <row r="165" spans="2:14" s="113" customFormat="1" ht="39.950000000000003" customHeight="1" x14ac:dyDescent="0.35">
      <c r="B165" s="103"/>
      <c r="C165" s="142"/>
      <c r="D165" s="190"/>
      <c r="E165" s="179"/>
      <c r="F165" s="168"/>
      <c r="G165" s="143"/>
      <c r="H165" s="143"/>
      <c r="I165" s="144"/>
      <c r="J165" s="145"/>
      <c r="K165" s="145"/>
      <c r="L165" s="143"/>
      <c r="M165" s="138"/>
      <c r="N165" s="338"/>
    </row>
    <row r="166" spans="2:14" s="113" customFormat="1" ht="39.950000000000003" customHeight="1" x14ac:dyDescent="0.35">
      <c r="B166" s="103"/>
      <c r="C166" s="142"/>
      <c r="D166" s="190"/>
      <c r="E166" s="179"/>
      <c r="F166" s="168"/>
      <c r="G166" s="143"/>
      <c r="H166" s="143"/>
      <c r="I166" s="144"/>
      <c r="J166" s="145"/>
      <c r="K166" s="145"/>
      <c r="L166" s="143"/>
      <c r="M166" s="138"/>
      <c r="N166" s="338"/>
    </row>
    <row r="167" spans="2:14" s="113" customFormat="1" ht="39.950000000000003" customHeight="1" x14ac:dyDescent="0.35">
      <c r="B167" s="103"/>
      <c r="C167" s="142"/>
      <c r="D167" s="190"/>
      <c r="E167" s="179"/>
      <c r="F167" s="168"/>
      <c r="G167" s="143"/>
      <c r="H167" s="143"/>
      <c r="I167" s="144"/>
      <c r="J167" s="145"/>
      <c r="K167" s="145"/>
      <c r="L167" s="143"/>
      <c r="M167" s="138"/>
      <c r="N167" s="338"/>
    </row>
    <row r="168" spans="2:14" s="113" customFormat="1" ht="39.950000000000003" customHeight="1" x14ac:dyDescent="0.35">
      <c r="B168" s="103"/>
      <c r="C168" s="142"/>
      <c r="D168" s="190"/>
      <c r="E168" s="179"/>
      <c r="F168" s="168"/>
      <c r="G168" s="143"/>
      <c r="H168" s="143"/>
      <c r="I168" s="144"/>
      <c r="J168" s="145"/>
      <c r="K168" s="145"/>
      <c r="L168" s="143"/>
      <c r="M168" s="138"/>
      <c r="N168" s="338"/>
    </row>
    <row r="169" spans="2:14" s="113" customFormat="1" ht="39.950000000000003" customHeight="1" x14ac:dyDescent="0.35">
      <c r="B169" s="103"/>
      <c r="C169" s="142"/>
      <c r="D169" s="190"/>
      <c r="E169" s="179"/>
      <c r="F169" s="168"/>
      <c r="G169" s="143"/>
      <c r="H169" s="143"/>
      <c r="I169" s="144"/>
      <c r="J169" s="145"/>
      <c r="K169" s="145"/>
      <c r="L169" s="143"/>
      <c r="M169" s="138"/>
      <c r="N169" s="338"/>
    </row>
    <row r="170" spans="2:14" s="113" customFormat="1" ht="39.950000000000003" customHeight="1" x14ac:dyDescent="0.35">
      <c r="B170" s="103"/>
      <c r="C170" s="142"/>
      <c r="D170" s="190"/>
      <c r="E170" s="179"/>
      <c r="F170" s="168"/>
      <c r="G170" s="143"/>
      <c r="H170" s="143"/>
      <c r="I170" s="144"/>
      <c r="J170" s="145"/>
      <c r="K170" s="145"/>
      <c r="L170" s="143"/>
      <c r="M170" s="138"/>
      <c r="N170" s="338"/>
    </row>
    <row r="171" spans="2:14" s="113" customFormat="1" ht="39.950000000000003" customHeight="1" x14ac:dyDescent="0.35">
      <c r="B171" s="103"/>
      <c r="C171" s="142"/>
      <c r="D171" s="190"/>
      <c r="E171" s="179"/>
      <c r="F171" s="168"/>
      <c r="G171" s="143"/>
      <c r="H171" s="143"/>
      <c r="I171" s="144"/>
      <c r="J171" s="145"/>
      <c r="K171" s="145"/>
      <c r="L171" s="143"/>
      <c r="M171" s="138"/>
      <c r="N171" s="338"/>
    </row>
    <row r="172" spans="2:14" s="113" customFormat="1" ht="39.950000000000003" customHeight="1" x14ac:dyDescent="0.35">
      <c r="B172" s="103"/>
      <c r="C172" s="142"/>
      <c r="D172" s="190"/>
      <c r="E172" s="179"/>
      <c r="F172" s="168"/>
      <c r="G172" s="143"/>
      <c r="H172" s="143"/>
      <c r="I172" s="144"/>
      <c r="J172" s="145"/>
      <c r="K172" s="145"/>
      <c r="L172" s="143"/>
      <c r="M172" s="138"/>
      <c r="N172" s="338"/>
    </row>
    <row r="173" spans="2:14" s="113" customFormat="1" ht="39.950000000000003" customHeight="1" x14ac:dyDescent="0.35">
      <c r="B173" s="103"/>
      <c r="C173" s="142"/>
      <c r="D173" s="190"/>
      <c r="E173" s="179"/>
      <c r="F173" s="168"/>
      <c r="G173" s="143"/>
      <c r="H173" s="143"/>
      <c r="I173" s="144"/>
      <c r="J173" s="145"/>
      <c r="K173" s="145"/>
      <c r="L173" s="143"/>
      <c r="M173" s="138"/>
      <c r="N173" s="338"/>
    </row>
    <row r="174" spans="2:14" s="113" customFormat="1" ht="39.950000000000003" customHeight="1" x14ac:dyDescent="0.35">
      <c r="B174" s="103"/>
      <c r="C174" s="142"/>
      <c r="D174" s="190"/>
      <c r="E174" s="179"/>
      <c r="F174" s="168"/>
      <c r="G174" s="143"/>
      <c r="H174" s="143"/>
      <c r="I174" s="144"/>
      <c r="J174" s="145"/>
      <c r="K174" s="145"/>
      <c r="L174" s="143"/>
      <c r="M174" s="138"/>
      <c r="N174" s="338"/>
    </row>
    <row r="175" spans="2:14" s="113" customFormat="1" ht="39.950000000000003" customHeight="1" x14ac:dyDescent="0.35">
      <c r="B175" s="103"/>
      <c r="C175" s="142"/>
      <c r="D175" s="190"/>
      <c r="E175" s="179"/>
      <c r="F175" s="168"/>
      <c r="G175" s="143"/>
      <c r="H175" s="143"/>
      <c r="I175" s="144"/>
      <c r="J175" s="145"/>
      <c r="K175" s="145"/>
      <c r="L175" s="143"/>
      <c r="M175" s="138"/>
      <c r="N175" s="338"/>
    </row>
    <row r="176" spans="2:14" s="113" customFormat="1" ht="39.950000000000003" customHeight="1" x14ac:dyDescent="0.35">
      <c r="B176" s="103"/>
      <c r="C176" s="142"/>
      <c r="D176" s="190"/>
      <c r="E176" s="179"/>
      <c r="F176" s="168"/>
      <c r="G176" s="143"/>
      <c r="H176" s="143"/>
      <c r="I176" s="144"/>
      <c r="J176" s="145"/>
      <c r="K176" s="145"/>
      <c r="L176" s="143"/>
      <c r="M176" s="138"/>
      <c r="N176" s="338"/>
    </row>
    <row r="177" spans="2:14" s="113" customFormat="1" ht="39.950000000000003" customHeight="1" x14ac:dyDescent="0.35">
      <c r="B177" s="103"/>
      <c r="C177" s="142"/>
      <c r="D177" s="190"/>
      <c r="E177" s="179"/>
      <c r="F177" s="168"/>
      <c r="G177" s="143"/>
      <c r="H177" s="143"/>
      <c r="I177" s="144"/>
      <c r="J177" s="145"/>
      <c r="K177" s="145"/>
      <c r="L177" s="108"/>
      <c r="M177" s="138"/>
      <c r="N177" s="338"/>
    </row>
    <row r="178" spans="2:14" s="113" customFormat="1" ht="39.950000000000003" customHeight="1" x14ac:dyDescent="0.35">
      <c r="B178" s="103"/>
      <c r="C178" s="142"/>
      <c r="D178" s="190"/>
      <c r="E178" s="179"/>
      <c r="F178" s="168"/>
      <c r="G178" s="143"/>
      <c r="H178" s="143"/>
      <c r="I178" s="144"/>
      <c r="J178" s="145"/>
      <c r="K178" s="145"/>
      <c r="L178" s="143"/>
      <c r="M178" s="138"/>
      <c r="N178" s="338"/>
    </row>
    <row r="179" spans="2:14" s="113" customFormat="1" ht="39.950000000000003" customHeight="1" x14ac:dyDescent="0.35">
      <c r="B179" s="103"/>
      <c r="C179" s="142"/>
      <c r="D179" s="190"/>
      <c r="E179" s="179"/>
      <c r="F179" s="168"/>
      <c r="G179" s="143"/>
      <c r="H179" s="143"/>
      <c r="I179" s="144"/>
      <c r="J179" s="145"/>
      <c r="K179" s="145"/>
      <c r="L179" s="143"/>
      <c r="M179" s="138"/>
      <c r="N179" s="338"/>
    </row>
    <row r="180" spans="2:14" s="113" customFormat="1" ht="39.950000000000003" customHeight="1" thickBot="1" x14ac:dyDescent="0.4">
      <c r="B180" s="103"/>
      <c r="C180" s="142"/>
      <c r="D180" s="222"/>
      <c r="E180" s="179"/>
      <c r="F180" s="168"/>
      <c r="G180" s="185"/>
      <c r="H180" s="185"/>
      <c r="I180" s="186"/>
      <c r="J180" s="187"/>
      <c r="K180" s="187"/>
      <c r="L180" s="185"/>
      <c r="M180" s="138"/>
      <c r="N180" s="338"/>
    </row>
    <row r="181" spans="2:14" s="113" customFormat="1" ht="39.950000000000003" customHeight="1" x14ac:dyDescent="0.35">
      <c r="B181" s="103"/>
      <c r="C181" s="142"/>
      <c r="D181" s="191"/>
      <c r="E181" s="179"/>
      <c r="F181" s="168"/>
      <c r="G181" s="180"/>
      <c r="H181" s="180"/>
      <c r="I181" s="181"/>
      <c r="J181" s="182"/>
      <c r="K181" s="182"/>
      <c r="L181" s="180"/>
      <c r="M181" s="138"/>
      <c r="N181" s="338"/>
    </row>
    <row r="182" spans="2:14" s="113" customFormat="1" ht="39.950000000000003" customHeight="1" x14ac:dyDescent="0.35">
      <c r="B182" s="103"/>
      <c r="C182" s="210"/>
      <c r="D182" s="190"/>
      <c r="E182" s="228"/>
      <c r="F182" s="234"/>
      <c r="G182" s="143"/>
      <c r="H182" s="143"/>
      <c r="I182" s="144"/>
      <c r="J182" s="145"/>
      <c r="K182" s="145"/>
      <c r="L182" s="143"/>
      <c r="M182" s="211"/>
      <c r="N182" s="340"/>
    </row>
    <row r="183" spans="2:14" s="113" customFormat="1" ht="39.950000000000003" customHeight="1" x14ac:dyDescent="0.35">
      <c r="B183" s="103"/>
      <c r="C183" s="267"/>
      <c r="D183" s="268"/>
      <c r="E183" s="269"/>
      <c r="F183" s="270"/>
      <c r="G183" s="271"/>
      <c r="H183" s="271"/>
      <c r="I183" s="268"/>
      <c r="J183" s="268"/>
      <c r="K183" s="268"/>
      <c r="L183" s="271"/>
      <c r="M183" s="273"/>
      <c r="N183" s="345"/>
    </row>
    <row r="184" spans="2:14" s="113" customFormat="1" ht="39.950000000000003" customHeight="1" thickBot="1" x14ac:dyDescent="0.4">
      <c r="B184" s="103"/>
      <c r="C184" s="184"/>
      <c r="D184" s="190"/>
      <c r="E184" s="168"/>
      <c r="F184" s="168"/>
      <c r="G184" s="143"/>
      <c r="H184" s="143"/>
      <c r="I184" s="144"/>
      <c r="J184" s="145"/>
      <c r="K184" s="145"/>
      <c r="L184" s="143"/>
      <c r="M184" s="265"/>
      <c r="N184" s="346"/>
    </row>
  </sheetData>
  <sortState xmlns:xlrd2="http://schemas.microsoft.com/office/spreadsheetml/2017/richdata2" ref="C11:N133">
    <sortCondition ref="L11:L133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E17:E184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15"/>
  <sheetViews>
    <sheetView topLeftCell="C126" zoomScale="65" zoomScaleNormal="65" workbookViewId="0">
      <selection activeCell="J148" sqref="J148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30.7109375" style="91" customWidth="1"/>
    <col min="8" max="8" width="26.140625" style="91" customWidth="1"/>
    <col min="9" max="9" width="13" style="90" hidden="1" customWidth="1"/>
    <col min="10" max="10" width="8.7109375" style="90"/>
    <col min="11" max="11" width="12.7109375" style="90" customWidth="1"/>
    <col min="12" max="12" width="43.7109375" style="91" customWidth="1"/>
    <col min="13" max="13" width="15.140625" style="90" hidden="1" customWidth="1"/>
    <col min="14" max="14" width="20.85546875" style="91" customWidth="1"/>
  </cols>
  <sheetData>
    <row r="2" spans="1:14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1:14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4" ht="36" x14ac:dyDescent="0.55000000000000004">
      <c r="B4" s="93"/>
      <c r="C4" s="396" t="s">
        <v>7098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4" ht="28.5" x14ac:dyDescent="0.45">
      <c r="B5" s="404" t="s">
        <v>7189</v>
      </c>
      <c r="C5" s="404"/>
      <c r="D5" s="404"/>
      <c r="E5" s="404"/>
      <c r="F5" s="404"/>
      <c r="G5" s="404"/>
      <c r="H5" s="404"/>
      <c r="I5" s="404"/>
      <c r="J5" s="404"/>
      <c r="K5" s="404"/>
      <c r="L5" s="402" t="s">
        <v>7188</v>
      </c>
      <c r="M5" s="402"/>
      <c r="N5" s="402"/>
    </row>
    <row r="6" spans="1:14" ht="24.75" customHeight="1" x14ac:dyDescent="0.45">
      <c r="B6" s="76"/>
      <c r="C6" s="403" t="s">
        <v>7209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</row>
    <row r="7" spans="1:14" ht="24.75" customHeigh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7179</v>
      </c>
      <c r="M7" s="95"/>
      <c r="N7" s="301"/>
    </row>
    <row r="8" spans="1:14" ht="15.75" thickBot="1" x14ac:dyDescent="0.3"/>
    <row r="9" spans="1:14" s="87" customFormat="1" ht="38.450000000000003" customHeight="1" thickBot="1" x14ac:dyDescent="0.4">
      <c r="B9" s="81" t="s">
        <v>199</v>
      </c>
      <c r="C9" s="161" t="s">
        <v>7100</v>
      </c>
      <c r="D9" s="161" t="s">
        <v>200</v>
      </c>
      <c r="E9" s="214" t="s">
        <v>68</v>
      </c>
      <c r="F9" s="214" t="s">
        <v>183</v>
      </c>
      <c r="G9" s="215" t="s">
        <v>0</v>
      </c>
      <c r="H9" s="215" t="s">
        <v>47</v>
      </c>
      <c r="I9" s="161" t="s">
        <v>49</v>
      </c>
      <c r="J9" s="161" t="s">
        <v>48</v>
      </c>
      <c r="K9" s="161" t="s">
        <v>1</v>
      </c>
      <c r="L9" s="215" t="s">
        <v>50</v>
      </c>
      <c r="M9" s="161" t="s">
        <v>51</v>
      </c>
      <c r="N9" s="215" t="s">
        <v>7099</v>
      </c>
    </row>
    <row r="10" spans="1:14" s="87" customFormat="1" ht="38.450000000000003" customHeight="1" x14ac:dyDescent="0.35">
      <c r="B10" s="160"/>
      <c r="C10" s="190"/>
      <c r="D10" s="190">
        <v>1500</v>
      </c>
      <c r="E10" s="168" t="s">
        <v>248</v>
      </c>
      <c r="F10" s="168">
        <v>1603</v>
      </c>
      <c r="G10" s="143" t="str">
        <f>IF(F10="", "", VLOOKUP(F10, 'MASTER LIST'!$A:$N, 2, FALSE))</f>
        <v>KEELING</v>
      </c>
      <c r="H10" s="143" t="str">
        <f>IF(F10="", "", VLOOKUP(F10, 'MASTER LIST'!$A:$N, 3, FALSE))</f>
        <v>Tilly</v>
      </c>
      <c r="I10" s="144">
        <f>IF(F10="", "", VLOOKUP(F10, 'MASTER LIST'!$A:$N, 5, FALSE))</f>
        <v>40203</v>
      </c>
      <c r="J10" s="145" t="str">
        <f>IF(F10="", "", VLOOKUP(F10, 'MASTER LIST'!$A:$N, 4, FALSE))</f>
        <v>F</v>
      </c>
      <c r="K10" s="145" t="str">
        <f>IF(F10="", "", VLOOKUP(F10, 'MASTER LIST'!$A:$N, 13, FALSE))</f>
        <v>U16</v>
      </c>
      <c r="L10" s="143" t="str">
        <f>IF(F10="", "", VLOOKUP(F10, 'MASTER LIST'!$A:$N, 10, FALSE))</f>
        <v>ADONAI CANDOS AC</v>
      </c>
      <c r="M10" s="146" t="str">
        <f>IF(F10="", "", VLOOKUP(F10, 'MASTER LIST'!$A:$N, 11, FALSE))</f>
        <v>QB</v>
      </c>
      <c r="N10" s="344"/>
    </row>
    <row r="11" spans="1:14" s="87" customFormat="1" ht="38.450000000000003" customHeight="1" x14ac:dyDescent="0.35">
      <c r="A11" s="113"/>
      <c r="B11" s="197"/>
      <c r="C11" s="190"/>
      <c r="D11" s="190">
        <v>1501</v>
      </c>
      <c r="E11" s="168" t="s">
        <v>248</v>
      </c>
      <c r="F11" s="168">
        <v>1326</v>
      </c>
      <c r="G11" s="143" t="str">
        <f>IF(F11="", "", VLOOKUP(F11, 'MASTER LIST'!$A:$N, 2, FALSE))</f>
        <v>LECLERC</v>
      </c>
      <c r="H11" s="143" t="str">
        <f>IF(F11="", "", VLOOKUP(F11, 'MASTER LIST'!$A:$N, 3, FALSE))</f>
        <v>Kelsie</v>
      </c>
      <c r="I11" s="144">
        <f>IF(F11="", "", VLOOKUP(F11, 'MASTER LIST'!$A:$N, 5, FALSE))</f>
        <v>40829</v>
      </c>
      <c r="J11" s="145" t="str">
        <f>IF(F11="", "", VLOOKUP(F11, 'MASTER LIST'!$A:$N, 4, FALSE))</f>
        <v>F</v>
      </c>
      <c r="K11" s="145" t="str">
        <f>IF(F11="", "", VLOOKUP(F11, 'MASTER LIST'!$A:$N, 13, FALSE))</f>
        <v>U16</v>
      </c>
      <c r="L11" s="143" t="str">
        <f>IF(F11="", "", VLOOKUP(F11, 'MASTER LIST'!$A:$N, 10, FALSE))</f>
        <v>ADONAI CANDOS AC</v>
      </c>
      <c r="M11" s="146" t="str">
        <f>IF(F11="", "", VLOOKUP(F11, 'MASTER LIST'!$A:$N, 11, FALSE))</f>
        <v>QB</v>
      </c>
      <c r="N11" s="344"/>
    </row>
    <row r="12" spans="1:14" s="113" customFormat="1" ht="39.950000000000003" customHeight="1" x14ac:dyDescent="0.35">
      <c r="B12" s="103"/>
      <c r="C12" s="190"/>
      <c r="D12" s="190">
        <v>1502</v>
      </c>
      <c r="E12" s="168" t="s">
        <v>248</v>
      </c>
      <c r="F12" s="168">
        <v>1327</v>
      </c>
      <c r="G12" s="143" t="str">
        <f>IF(F12="", "", VLOOKUP(F12, 'MASTER LIST'!$A:$N, 2, FALSE))</f>
        <v>LECLERC</v>
      </c>
      <c r="H12" s="143" t="str">
        <f>IF(F12="", "", VLOOKUP(F12, 'MASTER LIST'!$A:$N, 3, FALSE))</f>
        <v>Ketzia</v>
      </c>
      <c r="I12" s="144">
        <f>IF(F12="", "", VLOOKUP(F12, 'MASTER LIST'!$A:$N, 5, FALSE))</f>
        <v>40214</v>
      </c>
      <c r="J12" s="145" t="str">
        <f>IF(F12="", "", VLOOKUP(F12, 'MASTER LIST'!$A:$N, 4, FALSE))</f>
        <v>F</v>
      </c>
      <c r="K12" s="145" t="str">
        <f>IF(F12="", "", VLOOKUP(F12, 'MASTER LIST'!$A:$N, 13, FALSE))</f>
        <v>U16</v>
      </c>
      <c r="L12" s="143" t="str">
        <f>IF(F12="", "", VLOOKUP(F12, 'MASTER LIST'!$A:$N, 10, FALSE))</f>
        <v>ADONAI CANDOS AC</v>
      </c>
      <c r="M12" s="146" t="str">
        <f>IF(F12="", "", VLOOKUP(F12, 'MASTER LIST'!$A:$N, 11, FALSE))</f>
        <v>QB</v>
      </c>
      <c r="N12" s="344"/>
    </row>
    <row r="13" spans="1:14" s="113" customFormat="1" ht="39.950000000000003" customHeight="1" x14ac:dyDescent="0.35">
      <c r="B13" s="103"/>
      <c r="C13" s="190"/>
      <c r="D13" s="190">
        <v>1590</v>
      </c>
      <c r="E13" s="168"/>
      <c r="F13" s="168"/>
      <c r="G13" s="143" t="s">
        <v>7143</v>
      </c>
      <c r="H13" s="143" t="s">
        <v>7117</v>
      </c>
      <c r="I13" s="144" t="s">
        <v>201</v>
      </c>
      <c r="J13" s="145" t="s">
        <v>7172</v>
      </c>
      <c r="K13" s="145" t="s">
        <v>202</v>
      </c>
      <c r="L13" s="143" t="s">
        <v>64</v>
      </c>
      <c r="M13" s="146"/>
      <c r="N13" s="344"/>
    </row>
    <row r="14" spans="1:14" s="113" customFormat="1" ht="39.950000000000003" customHeight="1" x14ac:dyDescent="0.35">
      <c r="B14" s="103"/>
      <c r="C14" s="190"/>
      <c r="D14" s="190"/>
      <c r="E14" s="168"/>
      <c r="F14" s="168"/>
      <c r="G14" s="143"/>
      <c r="H14" s="143"/>
      <c r="I14" s="144"/>
      <c r="J14" s="145"/>
      <c r="K14" s="145"/>
      <c r="L14" s="143"/>
      <c r="M14" s="146"/>
      <c r="N14" s="344"/>
    </row>
    <row r="15" spans="1:14" s="113" customFormat="1" ht="39.950000000000003" customHeight="1" x14ac:dyDescent="0.35">
      <c r="B15" s="103"/>
      <c r="C15" s="190"/>
      <c r="D15" s="190">
        <v>1503</v>
      </c>
      <c r="E15" s="168" t="s">
        <v>248</v>
      </c>
      <c r="F15" s="168">
        <v>1348</v>
      </c>
      <c r="G15" s="143" t="str">
        <f>IF(F15="", "", VLOOKUP(F15, 'MASTER LIST'!$A:$N, 2, FALSE))</f>
        <v>ANNA</v>
      </c>
      <c r="H15" s="143" t="str">
        <f>IF(F15="", "", VLOOKUP(F15, 'MASTER LIST'!$A:$N, 3, FALSE))</f>
        <v>Luciana</v>
      </c>
      <c r="I15" s="144">
        <f>IF(F15="", "", VLOOKUP(F15, 'MASTER LIST'!$A:$N, 5, FALSE))</f>
        <v>40218</v>
      </c>
      <c r="J15" s="145" t="str">
        <f>IF(F15="", "", VLOOKUP(F15, 'MASTER LIST'!$A:$N, 4, FALSE))</f>
        <v>F</v>
      </c>
      <c r="K15" s="145" t="str">
        <f>IF(F15="", "", VLOOKUP(F15, 'MASTER LIST'!$A:$N, 13, FALSE))</f>
        <v>U16</v>
      </c>
      <c r="L15" s="143" t="str">
        <f>IF(F15="", "", VLOOKUP(F15, 'MASTER LIST'!$A:$N, 10, FALSE))</f>
        <v>ANGELS REDUIT AC</v>
      </c>
      <c r="M15" s="146" t="str">
        <f>IF(F15="", "", VLOOKUP(F15, 'MASTER LIST'!$A:$N, 11, FALSE))</f>
        <v>MK</v>
      </c>
      <c r="N15" s="344"/>
    </row>
    <row r="16" spans="1:14" s="113" customFormat="1" ht="39.950000000000003" customHeight="1" x14ac:dyDescent="0.35">
      <c r="B16" s="103"/>
      <c r="C16" s="190"/>
      <c r="D16" s="190">
        <v>1504</v>
      </c>
      <c r="E16" s="168" t="s">
        <v>248</v>
      </c>
      <c r="F16" s="168">
        <v>1039</v>
      </c>
      <c r="G16" s="143" t="str">
        <f>IF(F16="", "", VLOOKUP(F16, 'MASTER LIST'!$A:$N, 2, FALSE))</f>
        <v>DAVID</v>
      </c>
      <c r="H16" s="143" t="str">
        <f>IF(F16="", "", VLOOKUP(F16, 'MASTER LIST'!$A:$N, 3, FALSE))</f>
        <v>Kaycy</v>
      </c>
      <c r="I16" s="144">
        <f>IF(F16="", "", VLOOKUP(F16, 'MASTER LIST'!$A:$N, 5, FALSE))</f>
        <v>40282</v>
      </c>
      <c r="J16" s="145" t="str">
        <f>IF(F16="", "", VLOOKUP(F16, 'MASTER LIST'!$A:$N, 4, FALSE))</f>
        <v>F</v>
      </c>
      <c r="K16" s="145" t="str">
        <f>IF(F16="", "", VLOOKUP(F16, 'MASTER LIST'!$A:$N, 13, FALSE))</f>
        <v>U16</v>
      </c>
      <c r="L16" s="143" t="str">
        <f>IF(F16="", "", VLOOKUP(F16, 'MASTER LIST'!$A:$N, 10, FALSE))</f>
        <v>ANGELS REDUIT AC</v>
      </c>
      <c r="M16" s="146" t="str">
        <f>IF(F16="", "", VLOOKUP(F16, 'MASTER LIST'!$A:$N, 11, FALSE))</f>
        <v>MK</v>
      </c>
      <c r="N16" s="344"/>
    </row>
    <row r="17" spans="2:14" s="113" customFormat="1" ht="39.950000000000003" customHeight="1" x14ac:dyDescent="0.35">
      <c r="B17" s="103"/>
      <c r="C17" s="190"/>
      <c r="D17" s="190">
        <v>1505</v>
      </c>
      <c r="E17" s="168" t="s">
        <v>248</v>
      </c>
      <c r="F17" s="168">
        <v>3813</v>
      </c>
      <c r="G17" s="143" t="str">
        <f>IF(F17="", "", VLOOKUP(F17, 'MASTER LIST'!$A:$N, 2, FALSE))</f>
        <v>ESTHER</v>
      </c>
      <c r="H17" s="143" t="str">
        <f>IF(F17="", "", VLOOKUP(F17, 'MASTER LIST'!$A:$N, 3, FALSE))</f>
        <v>Rebecca Gwen Victoria</v>
      </c>
      <c r="I17" s="144" t="str">
        <f>IF(F17="", "", VLOOKUP(F17, 'MASTER LIST'!$A:$N, 5, FALSE))</f>
        <v>26/11/2011</v>
      </c>
      <c r="J17" s="145" t="str">
        <f>IF(F17="", "", VLOOKUP(F17, 'MASTER LIST'!$A:$N, 4, FALSE))</f>
        <v>F</v>
      </c>
      <c r="K17" s="145" t="str">
        <f>IF(F17="", "", VLOOKUP(F17, 'MASTER LIST'!$A:$N, 13, FALSE))</f>
        <v>U16</v>
      </c>
      <c r="L17" s="143" t="str">
        <f>IF(F17="", "", VLOOKUP(F17, 'MASTER LIST'!$A:$N, 10, FALSE))</f>
        <v>ANGELS REDUIT AC</v>
      </c>
      <c r="M17" s="146" t="str">
        <f>IF(F17="", "", VLOOKUP(F17, 'MASTER LIST'!$A:$N, 11, FALSE))</f>
        <v>MK</v>
      </c>
      <c r="N17" s="344"/>
    </row>
    <row r="18" spans="2:14" s="113" customFormat="1" ht="39.950000000000003" customHeight="1" x14ac:dyDescent="0.35">
      <c r="B18" s="103"/>
      <c r="C18" s="190"/>
      <c r="D18" s="190">
        <v>1506</v>
      </c>
      <c r="E18" s="168" t="s">
        <v>248</v>
      </c>
      <c r="F18" s="168">
        <v>2657</v>
      </c>
      <c r="G18" s="143" t="str">
        <f>IF(F18="", "", VLOOKUP(F18, 'MASTER LIST'!$A:$N, 2, FALSE))</f>
        <v>LETOURDI</v>
      </c>
      <c r="H18" s="143" t="str">
        <f>IF(F18="", "", VLOOKUP(F18, 'MASTER LIST'!$A:$N, 3, FALSE))</f>
        <v>Anna-Julia</v>
      </c>
      <c r="I18" s="144">
        <f>IF(F18="", "", VLOOKUP(F18, 'MASTER LIST'!$A:$N, 5, FALSE))</f>
        <v>40509</v>
      </c>
      <c r="J18" s="145" t="str">
        <f>IF(F18="", "", VLOOKUP(F18, 'MASTER LIST'!$A:$N, 4, FALSE))</f>
        <v>F</v>
      </c>
      <c r="K18" s="145" t="str">
        <f>IF(F18="", "", VLOOKUP(F18, 'MASTER LIST'!$A:$N, 13, FALSE))</f>
        <v>U16</v>
      </c>
      <c r="L18" s="143" t="str">
        <f>IF(F18="", "", VLOOKUP(F18, 'MASTER LIST'!$A:$N, 10, FALSE))</f>
        <v>ANGELS REDUIT AC</v>
      </c>
      <c r="M18" s="146" t="str">
        <f>IF(F18="", "", VLOOKUP(F18, 'MASTER LIST'!$A:$N, 11, FALSE))</f>
        <v>MK</v>
      </c>
      <c r="N18" s="344"/>
    </row>
    <row r="19" spans="2:14" s="113" customFormat="1" ht="39.950000000000003" customHeight="1" x14ac:dyDescent="0.35">
      <c r="B19" s="103"/>
      <c r="C19" s="190"/>
      <c r="D19" s="190">
        <v>1507</v>
      </c>
      <c r="E19" s="168" t="s">
        <v>248</v>
      </c>
      <c r="F19" s="168">
        <v>3889</v>
      </c>
      <c r="G19" s="143" t="str">
        <f>IF(F19="", "", VLOOKUP(F19, 'MASTER LIST'!$A:$N, 2, FALSE))</f>
        <v>SERRET</v>
      </c>
      <c r="H19" s="143" t="str">
        <f>IF(F19="", "", VLOOKUP(F19, 'MASTER LIST'!$A:$N, 3, FALSE))</f>
        <v>ANNE LEA</v>
      </c>
      <c r="I19" s="144">
        <f>IF(F19="", "", VLOOKUP(F19, 'MASTER LIST'!$A:$N, 5, FALSE))</f>
        <v>40274</v>
      </c>
      <c r="J19" s="145" t="str">
        <f>IF(F19="", "", VLOOKUP(F19, 'MASTER LIST'!$A:$N, 4, FALSE))</f>
        <v>F</v>
      </c>
      <c r="K19" s="145" t="str">
        <f>IF(F19="", "", VLOOKUP(F19, 'MASTER LIST'!$A:$N, 13, FALSE))</f>
        <v>U16</v>
      </c>
      <c r="L19" s="143" t="str">
        <f>IF(F19="", "", VLOOKUP(F19, 'MASTER LIST'!$A:$N, 10, FALSE))</f>
        <v>ANGELS REDUIT AC</v>
      </c>
      <c r="M19" s="146" t="str">
        <f>IF(F19="", "", VLOOKUP(F19, 'MASTER LIST'!$A:$N, 11, FALSE))</f>
        <v>MK</v>
      </c>
      <c r="N19" s="344"/>
    </row>
    <row r="20" spans="2:14" s="113" customFormat="1" ht="39.950000000000003" customHeight="1" x14ac:dyDescent="0.35">
      <c r="B20" s="103"/>
      <c r="C20" s="190"/>
      <c r="D20" s="190">
        <v>1508</v>
      </c>
      <c r="E20" s="168" t="s">
        <v>248</v>
      </c>
      <c r="F20" s="168">
        <v>1364</v>
      </c>
      <c r="G20" s="143" t="str">
        <f>IF(F20="", "", VLOOKUP(F20, 'MASTER LIST'!$A:$N, 2, FALSE))</f>
        <v>SIVARAMEN</v>
      </c>
      <c r="H20" s="143" t="str">
        <f>IF(F20="", "", VLOOKUP(F20, 'MASTER LIST'!$A:$N, 3, FALSE))</f>
        <v xml:space="preserve">Riya </v>
      </c>
      <c r="I20" s="144">
        <f>IF(F20="", "", VLOOKUP(F20, 'MASTER LIST'!$A:$N, 5, FALSE))</f>
        <v>40201</v>
      </c>
      <c r="J20" s="145" t="str">
        <f>IF(F20="", "", VLOOKUP(F20, 'MASTER LIST'!$A:$N, 4, FALSE))</f>
        <v>F</v>
      </c>
      <c r="K20" s="145" t="str">
        <f>IF(F20="", "", VLOOKUP(F20, 'MASTER LIST'!$A:$N, 13, FALSE))</f>
        <v>U16</v>
      </c>
      <c r="L20" s="143" t="str">
        <f>IF(F20="", "", VLOOKUP(F20, 'MASTER LIST'!$A:$N, 10, FALSE))</f>
        <v>ANGELS REDUIT AC</v>
      </c>
      <c r="M20" s="146" t="str">
        <f>IF(F20="", "", VLOOKUP(F20, 'MASTER LIST'!$A:$N, 11, FALSE))</f>
        <v>MK</v>
      </c>
      <c r="N20" s="344"/>
    </row>
    <row r="21" spans="2:14" s="113" customFormat="1" ht="39.950000000000003" customHeight="1" x14ac:dyDescent="0.35">
      <c r="B21" s="103"/>
      <c r="C21" s="190"/>
      <c r="D21" s="190"/>
      <c r="E21" s="168"/>
      <c r="F21" s="168"/>
      <c r="G21" s="143"/>
      <c r="H21" s="143"/>
      <c r="I21" s="144"/>
      <c r="J21" s="145"/>
      <c r="K21" s="145"/>
      <c r="L21" s="143"/>
      <c r="M21" s="146"/>
      <c r="N21" s="344"/>
    </row>
    <row r="22" spans="2:14" s="113" customFormat="1" ht="39.950000000000003" customHeight="1" x14ac:dyDescent="0.35">
      <c r="B22" s="103"/>
      <c r="C22" s="190"/>
      <c r="D22" s="190">
        <v>1591</v>
      </c>
      <c r="E22" s="168"/>
      <c r="F22" s="168"/>
      <c r="G22" s="143" t="s">
        <v>4654</v>
      </c>
      <c r="H22" s="143" t="s">
        <v>1945</v>
      </c>
      <c r="I22" s="144"/>
      <c r="J22" s="145" t="s">
        <v>201</v>
      </c>
      <c r="K22" s="145" t="s">
        <v>202</v>
      </c>
      <c r="L22" s="143" t="s">
        <v>4</v>
      </c>
      <c r="M22" s="146"/>
      <c r="N22" s="344"/>
    </row>
    <row r="23" spans="2:14" s="113" customFormat="1" ht="39.950000000000003" customHeight="1" x14ac:dyDescent="0.35">
      <c r="B23" s="103"/>
      <c r="C23" s="190"/>
      <c r="D23" s="190"/>
      <c r="E23" s="168"/>
      <c r="F23" s="168"/>
      <c r="G23" s="143"/>
      <c r="H23" s="143"/>
      <c r="I23" s="144"/>
      <c r="J23" s="145"/>
      <c r="K23" s="145"/>
      <c r="L23" s="143"/>
      <c r="M23" s="146"/>
      <c r="N23" s="344"/>
    </row>
    <row r="24" spans="2:14" s="113" customFormat="1" ht="39.950000000000003" customHeight="1" x14ac:dyDescent="0.35">
      <c r="B24" s="103"/>
      <c r="C24" s="190"/>
      <c r="D24" s="190">
        <v>1513</v>
      </c>
      <c r="E24" s="168" t="s">
        <v>248</v>
      </c>
      <c r="F24" s="168">
        <v>4222</v>
      </c>
      <c r="G24" s="143" t="str">
        <f>IF(F24="", "", VLOOKUP(F24, 'MASTER LIST'!$A:$N, 2, FALSE))</f>
        <v>ANSELINE</v>
      </c>
      <c r="H24" s="143" t="str">
        <f>IF(F24="", "", VLOOKUP(F24, 'MASTER LIST'!$A:$N, 3, FALSE))</f>
        <v>Anais</v>
      </c>
      <c r="I24" s="144">
        <f>IF(F24="", "", VLOOKUP(F24, 'MASTER LIST'!$A:$N, 5, FALSE))</f>
        <v>40683</v>
      </c>
      <c r="J24" s="145" t="str">
        <f>IF(F24="", "", VLOOKUP(F24, 'MASTER LIST'!$A:$N, 4, FALSE))</f>
        <v>F</v>
      </c>
      <c r="K24" s="145" t="str">
        <f>IF(F24="", "", VLOOKUP(F24, 'MASTER LIST'!$A:$N, 13, FALSE))</f>
        <v>U16</v>
      </c>
      <c r="L24" s="143" t="s">
        <v>7165</v>
      </c>
      <c r="M24" s="146" t="str">
        <f>IF(F24="", "", VLOOKUP(F24, 'MASTER LIST'!$A:$N, 11, FALSE))</f>
        <v>CPE</v>
      </c>
      <c r="N24" s="344"/>
    </row>
    <row r="25" spans="2:14" s="113" customFormat="1" ht="39.950000000000003" customHeight="1" x14ac:dyDescent="0.35">
      <c r="B25" s="103"/>
      <c r="C25" s="190"/>
      <c r="D25" s="190">
        <v>1514</v>
      </c>
      <c r="E25" s="168" t="s">
        <v>248</v>
      </c>
      <c r="F25" s="168">
        <v>4219</v>
      </c>
      <c r="G25" s="143" t="str">
        <f>IF(F25="", "", VLOOKUP(F25, 'MASTER LIST'!$A:$N, 2, FALSE))</f>
        <v xml:space="preserve">ARLANDA </v>
      </c>
      <c r="H25" s="143" t="str">
        <f>IF(F25="", "", VLOOKUP(F25, 'MASTER LIST'!$A:$N, 3, FALSE))</f>
        <v>Anne Yaël Dorella</v>
      </c>
      <c r="I25" s="144">
        <f>IF(F25="", "", VLOOKUP(F25, 'MASTER LIST'!$A:$N, 5, FALSE))</f>
        <v>40811</v>
      </c>
      <c r="J25" s="145" t="str">
        <f>IF(F25="", "", VLOOKUP(F25, 'MASTER LIST'!$A:$N, 4, FALSE))</f>
        <v>F</v>
      </c>
      <c r="K25" s="145" t="str">
        <f>IF(F25="", "", VLOOKUP(F25, 'MASTER LIST'!$A:$N, 13, FALSE))</f>
        <v>U16</v>
      </c>
      <c r="L25" s="143" t="s">
        <v>7165</v>
      </c>
      <c r="M25" s="146" t="str">
        <f>IF(F25="", "", VLOOKUP(F25, 'MASTER LIST'!$A:$N, 11, FALSE))</f>
        <v>CPE</v>
      </c>
      <c r="N25" s="344"/>
    </row>
    <row r="26" spans="2:14" s="113" customFormat="1" ht="35.1" customHeight="1" x14ac:dyDescent="0.35">
      <c r="B26" s="103"/>
      <c r="C26" s="190"/>
      <c r="D26" s="190">
        <v>1517</v>
      </c>
      <c r="E26" s="168" t="s">
        <v>248</v>
      </c>
      <c r="F26" s="168">
        <v>3735</v>
      </c>
      <c r="G26" s="143" t="str">
        <f>IF(F26="", "", VLOOKUP(F26, 'MASTER LIST'!$A:$N, 2, FALSE))</f>
        <v>BISTO</v>
      </c>
      <c r="H26" s="143" t="str">
        <f>IF(F26="", "", VLOOKUP(F26, 'MASTER LIST'!$A:$N, 3, FALSE))</f>
        <v>Tanushi</v>
      </c>
      <c r="I26" s="144">
        <f>IF(F26="", "", VLOOKUP(F26, 'MASTER LIST'!$A:$N, 5, FALSE))</f>
        <v>40285</v>
      </c>
      <c r="J26" s="145" t="str">
        <f>IF(F26="", "", VLOOKUP(F26, 'MASTER LIST'!$A:$N, 4, FALSE))</f>
        <v>F</v>
      </c>
      <c r="K26" s="145" t="str">
        <f>IF(F26="", "", VLOOKUP(F26, 'MASTER LIST'!$A:$N, 13, FALSE))</f>
        <v>U16</v>
      </c>
      <c r="L26" s="143" t="s">
        <v>7165</v>
      </c>
      <c r="M26" s="146" t="str">
        <f>IF(F26="", "", VLOOKUP(F26, 'MASTER LIST'!$A:$N, 11, FALSE))</f>
        <v>CPE</v>
      </c>
      <c r="N26" s="344"/>
    </row>
    <row r="27" spans="2:14" s="113" customFormat="1" ht="35.1" customHeight="1" x14ac:dyDescent="0.35">
      <c r="B27" s="103"/>
      <c r="C27" s="190"/>
      <c r="D27" s="190">
        <v>1592</v>
      </c>
      <c r="E27" s="168"/>
      <c r="F27" s="168"/>
      <c r="G27" s="143" t="s">
        <v>7128</v>
      </c>
      <c r="H27" s="143" t="s">
        <v>7129</v>
      </c>
      <c r="I27" s="144"/>
      <c r="J27" s="145" t="s">
        <v>201</v>
      </c>
      <c r="K27" s="145" t="s">
        <v>202</v>
      </c>
      <c r="L27" s="143" t="s">
        <v>7165</v>
      </c>
      <c r="M27" s="146"/>
      <c r="N27" s="344"/>
    </row>
    <row r="28" spans="2:14" s="113" customFormat="1" ht="35.1" customHeight="1" x14ac:dyDescent="0.35">
      <c r="B28" s="103"/>
      <c r="C28" s="190"/>
      <c r="D28" s="190">
        <v>1520</v>
      </c>
      <c r="E28" s="168" t="s">
        <v>248</v>
      </c>
      <c r="F28" s="168">
        <v>4221</v>
      </c>
      <c r="G28" s="143" t="str">
        <f>IF(F28="", "", VLOOKUP(F28, 'MASTER LIST'!$A:$N, 2, FALSE))</f>
        <v xml:space="preserve">LAPIN </v>
      </c>
      <c r="H28" s="143" t="str">
        <f>IF(F28="", "", VLOOKUP(F28, 'MASTER LIST'!$A:$N, 3, FALSE))</f>
        <v>Solena Daphnée</v>
      </c>
      <c r="I28" s="144">
        <f>IF(F28="", "", VLOOKUP(F28, 'MASTER LIST'!$A:$N, 5, FALSE))</f>
        <v>40337</v>
      </c>
      <c r="J28" s="145" t="str">
        <f>IF(F28="", "", VLOOKUP(F28, 'MASTER LIST'!$A:$N, 4, FALSE))</f>
        <v>F</v>
      </c>
      <c r="K28" s="145" t="str">
        <f>IF(F28="", "", VLOOKUP(F28, 'MASTER LIST'!$A:$N, 13, FALSE))</f>
        <v>U16</v>
      </c>
      <c r="L28" s="143" t="s">
        <v>7165</v>
      </c>
      <c r="M28" s="146" t="str">
        <f>IF(F28="", "", VLOOKUP(F28, 'MASTER LIST'!$A:$N, 11, FALSE))</f>
        <v>CPE</v>
      </c>
      <c r="N28" s="344"/>
    </row>
    <row r="29" spans="2:14" s="113" customFormat="1" ht="35.1" customHeight="1" x14ac:dyDescent="0.35">
      <c r="B29" s="103"/>
      <c r="C29" s="190"/>
      <c r="D29" s="190">
        <v>1593</v>
      </c>
      <c r="E29" s="168"/>
      <c r="F29" s="168"/>
      <c r="G29" s="143" t="s">
        <v>1003</v>
      </c>
      <c r="H29" s="143" t="s">
        <v>7127</v>
      </c>
      <c r="I29" s="144"/>
      <c r="J29" s="145" t="s">
        <v>201</v>
      </c>
      <c r="K29" s="145" t="s">
        <v>202</v>
      </c>
      <c r="L29" s="143" t="s">
        <v>7165</v>
      </c>
      <c r="M29" s="146"/>
      <c r="N29" s="344"/>
    </row>
    <row r="30" spans="2:14" s="113" customFormat="1" ht="35.1" customHeight="1" x14ac:dyDescent="0.35">
      <c r="B30" s="103"/>
      <c r="C30" s="190"/>
      <c r="D30" s="190">
        <v>1522</v>
      </c>
      <c r="E30" s="168" t="s">
        <v>248</v>
      </c>
      <c r="F30" s="168">
        <v>3734</v>
      </c>
      <c r="G30" s="143" t="str">
        <f>IF(F30="", "", VLOOKUP(F30, 'MASTER LIST'!$A:$N, 2, FALSE))</f>
        <v>MALIÉ</v>
      </c>
      <c r="H30" s="143" t="str">
        <f>IF(F30="", "", VLOOKUP(F30, 'MASTER LIST'!$A:$N, 3, FALSE))</f>
        <v>Rachel</v>
      </c>
      <c r="I30" s="144">
        <f>IF(F30="", "", VLOOKUP(F30, 'MASTER LIST'!$A:$N, 5, FALSE))</f>
        <v>40468</v>
      </c>
      <c r="J30" s="145" t="str">
        <f>IF(F30="", "", VLOOKUP(F30, 'MASTER LIST'!$A:$N, 4, FALSE))</f>
        <v>F</v>
      </c>
      <c r="K30" s="145" t="str">
        <f>IF(F30="", "", VLOOKUP(F30, 'MASTER LIST'!$A:$N, 13, FALSE))</f>
        <v>U16</v>
      </c>
      <c r="L30" s="143" t="s">
        <v>7165</v>
      </c>
      <c r="M30" s="146" t="str">
        <f>IF(F30="", "", VLOOKUP(F30, 'MASTER LIST'!$A:$N, 11, FALSE))</f>
        <v>CPE</v>
      </c>
      <c r="N30" s="344"/>
    </row>
    <row r="31" spans="2:14" s="113" customFormat="1" ht="35.1" customHeight="1" x14ac:dyDescent="0.35">
      <c r="B31" s="103"/>
      <c r="C31" s="190"/>
      <c r="D31" s="190"/>
      <c r="E31" s="168"/>
      <c r="F31" s="168"/>
      <c r="G31" s="143"/>
      <c r="H31" s="143"/>
      <c r="I31" s="144"/>
      <c r="J31" s="145"/>
      <c r="K31" s="145"/>
      <c r="L31" s="143"/>
      <c r="M31" s="146"/>
      <c r="N31" s="344"/>
    </row>
    <row r="32" spans="2:14" s="113" customFormat="1" ht="35.1" customHeight="1" x14ac:dyDescent="0.35">
      <c r="B32" s="103"/>
      <c r="C32" s="190"/>
      <c r="D32" s="190">
        <v>1516</v>
      </c>
      <c r="E32" s="168" t="s">
        <v>248</v>
      </c>
      <c r="F32" s="168">
        <v>3949</v>
      </c>
      <c r="G32" s="143" t="str">
        <f>IF(F32="", "", VLOOKUP(F32, 'MASTER LIST'!$A:$N, 2, FALSE))</f>
        <v>BAJOO</v>
      </c>
      <c r="H32" s="143" t="str">
        <f>IF(F32="", "", VLOOKUP(F32, 'MASTER LIST'!$A:$N, 3, FALSE))</f>
        <v xml:space="preserve">Rudrakshi </v>
      </c>
      <c r="I32" s="144">
        <f>IF(F32="", "", VLOOKUP(F32, 'MASTER LIST'!$A:$N, 5, FALSE))</f>
        <v>40408</v>
      </c>
      <c r="J32" s="145" t="str">
        <f>IF(F32="", "", VLOOKUP(F32, 'MASTER LIST'!$A:$N, 4, FALSE))</f>
        <v>F</v>
      </c>
      <c r="K32" s="145" t="str">
        <f>IF(F32="", "", VLOOKUP(F32, 'MASTER LIST'!$A:$N, 13, FALSE))</f>
        <v>U16</v>
      </c>
      <c r="L32" s="143" t="s">
        <v>7166</v>
      </c>
      <c r="M32" s="146" t="str">
        <f>IF(F32="", "", VLOOKUP(F32, 'MASTER LIST'!$A:$N, 11, FALSE))</f>
        <v>CPE</v>
      </c>
      <c r="N32" s="344"/>
    </row>
    <row r="33" spans="2:14" s="113" customFormat="1" ht="35.1" customHeight="1" x14ac:dyDescent="0.35">
      <c r="B33" s="103"/>
      <c r="C33" s="190"/>
      <c r="D33" s="190">
        <v>1518</v>
      </c>
      <c r="E33" s="168" t="s">
        <v>248</v>
      </c>
      <c r="F33" s="168">
        <v>3738</v>
      </c>
      <c r="G33" s="143" t="str">
        <f>IF(F33="", "", VLOOKUP(F33, 'MASTER LIST'!$A:$N, 2, FALSE))</f>
        <v>FELICITÉ</v>
      </c>
      <c r="H33" s="143" t="str">
        <f>IF(F33="", "", VLOOKUP(F33, 'MASTER LIST'!$A:$N, 3, FALSE))</f>
        <v>Lynsha</v>
      </c>
      <c r="I33" s="144">
        <f>IF(F33="", "", VLOOKUP(F33, 'MASTER LIST'!$A:$N, 5, FALSE))</f>
        <v>40730</v>
      </c>
      <c r="J33" s="145" t="str">
        <f>IF(F33="", "", VLOOKUP(F33, 'MASTER LIST'!$A:$N, 4, FALSE))</f>
        <v>F</v>
      </c>
      <c r="K33" s="145" t="str">
        <f>IF(F33="", "", VLOOKUP(F33, 'MASTER LIST'!$A:$N, 13, FALSE))</f>
        <v>U16</v>
      </c>
      <c r="L33" s="143" t="s">
        <v>7166</v>
      </c>
      <c r="M33" s="146" t="str">
        <f>IF(F33="", "", VLOOKUP(F33, 'MASTER LIST'!$A:$N, 11, FALSE))</f>
        <v>CPE</v>
      </c>
      <c r="N33" s="344"/>
    </row>
    <row r="34" spans="2:14" s="113" customFormat="1" ht="39.950000000000003" customHeight="1" x14ac:dyDescent="0.35">
      <c r="B34" s="103"/>
      <c r="C34" s="190"/>
      <c r="D34" s="190">
        <v>1519</v>
      </c>
      <c r="E34" s="168" t="s">
        <v>248</v>
      </c>
      <c r="F34" s="168">
        <v>3950</v>
      </c>
      <c r="G34" s="143" t="str">
        <f>IF(F34="", "", VLOOKUP(F34, 'MASTER LIST'!$A:$N, 2, FALSE))</f>
        <v xml:space="preserve">JEANNTON </v>
      </c>
      <c r="H34" s="143" t="str">
        <f>IF(F34="", "", VLOOKUP(F34, 'MASTER LIST'!$A:$N, 3, FALSE))</f>
        <v xml:space="preserve">Loanna </v>
      </c>
      <c r="I34" s="144">
        <f>IF(F34="", "", VLOOKUP(F34, 'MASTER LIST'!$A:$N, 5, FALSE))</f>
        <v>40735</v>
      </c>
      <c r="J34" s="145" t="str">
        <f>IF(F34="", "", VLOOKUP(F34, 'MASTER LIST'!$A:$N, 4, FALSE))</f>
        <v>F</v>
      </c>
      <c r="K34" s="145" t="str">
        <f>IF(F34="", "", VLOOKUP(F34, 'MASTER LIST'!$A:$N, 13, FALSE))</f>
        <v>U16</v>
      </c>
      <c r="L34" s="143" t="s">
        <v>7166</v>
      </c>
      <c r="M34" s="146" t="str">
        <f>IF(F34="", "", VLOOKUP(F34, 'MASTER LIST'!$A:$N, 11, FALSE))</f>
        <v>CPE</v>
      </c>
      <c r="N34" s="344"/>
    </row>
    <row r="35" spans="2:14" s="113" customFormat="1" ht="39.950000000000003" customHeight="1" x14ac:dyDescent="0.35">
      <c r="B35" s="103"/>
      <c r="C35" s="190"/>
      <c r="D35" s="190">
        <v>1523</v>
      </c>
      <c r="E35" s="168" t="s">
        <v>248</v>
      </c>
      <c r="F35" s="168">
        <v>4223</v>
      </c>
      <c r="G35" s="143" t="str">
        <f>IF(F35="", "", VLOOKUP(F35, 'MASTER LIST'!$A:$N, 2, FALSE))</f>
        <v>POTIES</v>
      </c>
      <c r="H35" s="143" t="str">
        <f>IF(F35="", "", VLOOKUP(F35, 'MASTER LIST'!$A:$N, 3, FALSE))</f>
        <v>Lorna jahmelia</v>
      </c>
      <c r="I35" s="144">
        <f>IF(F35="", "", VLOOKUP(F35, 'MASTER LIST'!$A:$N, 5, FALSE))</f>
        <v>40562</v>
      </c>
      <c r="J35" s="145" t="str">
        <f>IF(F35="", "", VLOOKUP(F35, 'MASTER LIST'!$A:$N, 4, FALSE))</f>
        <v>F</v>
      </c>
      <c r="K35" s="145" t="str">
        <f>IF(F35="", "", VLOOKUP(F35, 'MASTER LIST'!$A:$N, 13, FALSE))</f>
        <v>U16</v>
      </c>
      <c r="L35" s="143" t="s">
        <v>7166</v>
      </c>
      <c r="M35" s="146" t="str">
        <f>IF(F35="", "", VLOOKUP(F35, 'MASTER LIST'!$A:$N, 11, FALSE))</f>
        <v>CPE</v>
      </c>
      <c r="N35" s="344"/>
    </row>
    <row r="36" spans="2:14" s="113" customFormat="1" ht="39.950000000000003" customHeight="1" x14ac:dyDescent="0.35">
      <c r="B36" s="103"/>
      <c r="C36" s="190"/>
      <c r="D36" s="190"/>
      <c r="E36" s="168"/>
      <c r="F36" s="168"/>
      <c r="G36" s="143"/>
      <c r="H36" s="143"/>
      <c r="I36" s="144"/>
      <c r="J36" s="145"/>
      <c r="K36" s="145"/>
      <c r="L36" s="143"/>
      <c r="M36" s="146"/>
      <c r="N36" s="344"/>
    </row>
    <row r="37" spans="2:14" s="113" customFormat="1" ht="39.950000000000003" customHeight="1" x14ac:dyDescent="0.35">
      <c r="B37" s="103"/>
      <c r="C37" s="190"/>
      <c r="D37" s="190">
        <v>1509</v>
      </c>
      <c r="E37" s="168" t="s">
        <v>248</v>
      </c>
      <c r="F37" s="168">
        <v>1242</v>
      </c>
      <c r="G37" s="143" t="str">
        <f>IF(F37="", "", VLOOKUP(F37, 'MASTER LIST'!$A:$N, 2, FALSE))</f>
        <v>BALISSON</v>
      </c>
      <c r="H37" s="143" t="str">
        <f>IF(F37="", "", VLOOKUP(F37, 'MASTER LIST'!$A:$N, 3, FALSE))</f>
        <v xml:space="preserve">Leonna </v>
      </c>
      <c r="I37" s="144">
        <f>IF(F37="", "", VLOOKUP(F37, 'MASTER LIST'!$A:$N, 5, FALSE))</f>
        <v>40244</v>
      </c>
      <c r="J37" s="145" t="str">
        <f>IF(F37="", "", VLOOKUP(F37, 'MASTER LIST'!$A:$N, 4, FALSE))</f>
        <v>F</v>
      </c>
      <c r="K37" s="145" t="str">
        <f>IF(F37="", "", VLOOKUP(F37, 'MASTER LIST'!$A:$N, 13, FALSE))</f>
        <v>U16</v>
      </c>
      <c r="L37" s="143" t="str">
        <f>IF(F37="", "", VLOOKUP(F37, 'MASTER LIST'!$A:$N, 10, FALSE))</f>
        <v>CUREPIPE HARLEM AC</v>
      </c>
      <c r="M37" s="146" t="str">
        <f>IF(F37="", "", VLOOKUP(F37, 'MASTER LIST'!$A:$N, 11, FALSE))</f>
        <v>CPE</v>
      </c>
      <c r="N37" s="344"/>
    </row>
    <row r="38" spans="2:14" s="113" customFormat="1" ht="35.1" customHeight="1" x14ac:dyDescent="0.35">
      <c r="B38" s="103"/>
      <c r="C38" s="190"/>
      <c r="D38" s="190">
        <v>1510</v>
      </c>
      <c r="E38" s="168" t="s">
        <v>248</v>
      </c>
      <c r="F38" s="168">
        <v>3181</v>
      </c>
      <c r="G38" s="143" t="str">
        <f>IF(F38="", "", VLOOKUP(F38, 'MASTER LIST'!$A:$N, 2, FALSE))</f>
        <v>CERVEAUX</v>
      </c>
      <c r="H38" s="143" t="str">
        <f>IF(F38="", "", VLOOKUP(F38, 'MASTER LIST'!$A:$N, 3, FALSE))</f>
        <v>Whitney</v>
      </c>
      <c r="I38" s="144">
        <f>IF(F38="", "", VLOOKUP(F38, 'MASTER LIST'!$A:$N, 5, FALSE))</f>
        <v>40746</v>
      </c>
      <c r="J38" s="145" t="str">
        <f>IF(F38="", "", VLOOKUP(F38, 'MASTER LIST'!$A:$N, 4, FALSE))</f>
        <v>F</v>
      </c>
      <c r="K38" s="145" t="str">
        <f>IF(F38="", "", VLOOKUP(F38, 'MASTER LIST'!$A:$N, 13, FALSE))</f>
        <v>U16</v>
      </c>
      <c r="L38" s="143" t="str">
        <f>IF(F38="", "", VLOOKUP(F38, 'MASTER LIST'!$A:$N, 10, FALSE))</f>
        <v>CUREPIPE HARLEM AC</v>
      </c>
      <c r="M38" s="146" t="str">
        <f>IF(F38="", "", VLOOKUP(F38, 'MASTER LIST'!$A:$N, 11, FALSE))</f>
        <v>CPE</v>
      </c>
      <c r="N38" s="344"/>
    </row>
    <row r="39" spans="2:14" s="113" customFormat="1" ht="35.1" customHeight="1" x14ac:dyDescent="0.35">
      <c r="B39" s="103"/>
      <c r="C39" s="190"/>
      <c r="D39" s="190">
        <v>1511</v>
      </c>
      <c r="E39" s="168" t="s">
        <v>248</v>
      </c>
      <c r="F39" s="168">
        <v>1965</v>
      </c>
      <c r="G39" s="143" t="str">
        <f>IF(F39="", "", VLOOKUP(F39, 'MASTER LIST'!$A:$N, 2, FALSE))</f>
        <v>CHELIN</v>
      </c>
      <c r="H39" s="143" t="str">
        <f>IF(F39="", "", VLOOKUP(F39, 'MASTER LIST'!$A:$N, 3, FALSE))</f>
        <v>Eva</v>
      </c>
      <c r="I39" s="144">
        <f>IF(F39="", "", VLOOKUP(F39, 'MASTER LIST'!$A:$N, 5, FALSE))</f>
        <v>40525</v>
      </c>
      <c r="J39" s="145" t="str">
        <f>IF(F39="", "", VLOOKUP(F39, 'MASTER LIST'!$A:$N, 4, FALSE))</f>
        <v>F</v>
      </c>
      <c r="K39" s="145" t="str">
        <f>IF(F39="", "", VLOOKUP(F39, 'MASTER LIST'!$A:$N, 13, FALSE))</f>
        <v>U16</v>
      </c>
      <c r="L39" s="143" t="str">
        <f>IF(F39="", "", VLOOKUP(F39, 'MASTER LIST'!$A:$N, 10, FALSE))</f>
        <v>CUREPIPE HARLEM AC</v>
      </c>
      <c r="M39" s="146" t="str">
        <f>IF(F39="", "", VLOOKUP(F39, 'MASTER LIST'!$A:$N, 11, FALSE))</f>
        <v>CPE</v>
      </c>
      <c r="N39" s="344"/>
    </row>
    <row r="40" spans="2:14" s="113" customFormat="1" ht="39.950000000000003" customHeight="1" x14ac:dyDescent="0.35">
      <c r="B40" s="103"/>
      <c r="C40" s="190"/>
      <c r="D40" s="190">
        <v>1512</v>
      </c>
      <c r="E40" s="168" t="s">
        <v>248</v>
      </c>
      <c r="F40" s="168">
        <v>1244</v>
      </c>
      <c r="G40" s="143" t="str">
        <f>IF(F40="", "", VLOOKUP(F40, 'MASTER LIST'!$A:$N, 2, FALSE))</f>
        <v xml:space="preserve">EMAMALLY </v>
      </c>
      <c r="H40" s="143" t="str">
        <f>IF(F40="", "", VLOOKUP(F40, 'MASTER LIST'!$A:$N, 3, FALSE))</f>
        <v xml:space="preserve">Murielle </v>
      </c>
      <c r="I40" s="144">
        <f>IF(F40="", "", VLOOKUP(F40, 'MASTER LIST'!$A:$N, 5, FALSE))</f>
        <v>40320</v>
      </c>
      <c r="J40" s="145" t="str">
        <f>IF(F40="", "", VLOOKUP(F40, 'MASTER LIST'!$A:$N, 4, FALSE))</f>
        <v>F</v>
      </c>
      <c r="K40" s="145" t="str">
        <f>IF(F40="", "", VLOOKUP(F40, 'MASTER LIST'!$A:$N, 13, FALSE))</f>
        <v>U16</v>
      </c>
      <c r="L40" s="143" t="str">
        <f>IF(F40="", "", VLOOKUP(F40, 'MASTER LIST'!$A:$N, 10, FALSE))</f>
        <v>CUREPIPE HARLEM AC</v>
      </c>
      <c r="M40" s="146" t="str">
        <f>IF(F40="", "", VLOOKUP(F40, 'MASTER LIST'!$A:$N, 11, FALSE))</f>
        <v>CPE</v>
      </c>
      <c r="N40" s="344"/>
    </row>
    <row r="41" spans="2:14" s="113" customFormat="1" ht="39.950000000000003" customHeight="1" x14ac:dyDescent="0.35">
      <c r="B41" s="103"/>
      <c r="C41" s="190"/>
      <c r="D41" s="190"/>
      <c r="E41" s="168"/>
      <c r="F41" s="168"/>
      <c r="G41" s="143"/>
      <c r="H41" s="143"/>
      <c r="I41" s="144"/>
      <c r="J41" s="145"/>
      <c r="K41" s="145"/>
      <c r="L41" s="143"/>
      <c r="M41" s="146"/>
      <c r="N41" s="344"/>
    </row>
    <row r="42" spans="2:14" s="113" customFormat="1" ht="39.950000000000003" customHeight="1" x14ac:dyDescent="0.35">
      <c r="B42" s="103"/>
      <c r="C42" s="190"/>
      <c r="D42" s="190">
        <v>1521</v>
      </c>
      <c r="E42" s="168" t="s">
        <v>248</v>
      </c>
      <c r="F42" s="168">
        <v>4220</v>
      </c>
      <c r="G42" s="143" t="str">
        <f>IF(F42="", "", VLOOKUP(F42, 'MASTER LIST'!$A:$N, 2, FALSE))</f>
        <v>LAVAL</v>
      </c>
      <c r="H42" s="143" t="str">
        <f>IF(F42="", "", VLOOKUP(F42, 'MASTER LIST'!$A:$N, 3, FALSE))</f>
        <v>Samantha</v>
      </c>
      <c r="I42" s="144">
        <f>IF(F42="", "", VLOOKUP(F42, 'MASTER LIST'!$A:$N, 5, FALSE))</f>
        <v>40693</v>
      </c>
      <c r="J42" s="145" t="str">
        <f>IF(F42="", "", VLOOKUP(F42, 'MASTER LIST'!$A:$N, 4, FALSE))</f>
        <v>F</v>
      </c>
      <c r="K42" s="145" t="str">
        <f>IF(F42="", "", VLOOKUP(F42, 'MASTER LIST'!$A:$N, 13, FALSE))</f>
        <v>U16</v>
      </c>
      <c r="L42" s="143" t="s">
        <v>7153</v>
      </c>
      <c r="M42" s="146"/>
      <c r="N42" s="344"/>
    </row>
    <row r="43" spans="2:14" s="113" customFormat="1" ht="39.950000000000003" customHeight="1" x14ac:dyDescent="0.35">
      <c r="B43" s="103"/>
      <c r="C43" s="190"/>
      <c r="D43" s="190"/>
      <c r="E43" s="168"/>
      <c r="F43" s="168"/>
      <c r="G43" s="143"/>
      <c r="H43" s="143"/>
      <c r="I43" s="144"/>
      <c r="J43" s="145"/>
      <c r="K43" s="145"/>
      <c r="L43" s="143"/>
      <c r="M43" s="146"/>
      <c r="N43" s="344"/>
    </row>
    <row r="44" spans="2:14" s="113" customFormat="1" ht="39.950000000000003" customHeight="1" x14ac:dyDescent="0.35">
      <c r="B44" s="103"/>
      <c r="C44" s="190"/>
      <c r="D44" s="190">
        <v>1515</v>
      </c>
      <c r="E44" s="168" t="s">
        <v>248</v>
      </c>
      <c r="F44" s="168">
        <v>3733</v>
      </c>
      <c r="G44" s="143" t="str">
        <f>IF(F44="", "", VLOOKUP(F44, 'MASTER LIST'!$A:$N, 2, FALSE))</f>
        <v>ARTHUR</v>
      </c>
      <c r="H44" s="143" t="str">
        <f>IF(F44="", "", VLOOKUP(F44, 'MASTER LIST'!$A:$N, 3, FALSE))</f>
        <v>Celeste</v>
      </c>
      <c r="I44" s="144">
        <f>IF(F44="", "", VLOOKUP(F44, 'MASTER LIST'!$A:$N, 5, FALSE))</f>
        <v>40491</v>
      </c>
      <c r="J44" s="145" t="str">
        <f>IF(F44="", "", VLOOKUP(F44, 'MASTER LIST'!$A:$N, 4, FALSE))</f>
        <v>F</v>
      </c>
      <c r="K44" s="145" t="str">
        <f>IF(F44="", "", VLOOKUP(F44, 'MASTER LIST'!$A:$N, 13, FALSE))</f>
        <v>U16</v>
      </c>
      <c r="L44" s="143" t="s">
        <v>7151</v>
      </c>
      <c r="M44" s="146" t="str">
        <f>IF(F44="", "", VLOOKUP(F44, 'MASTER LIST'!$A:$N, 11, FALSE))</f>
        <v>CPE</v>
      </c>
      <c r="N44" s="344"/>
    </row>
    <row r="45" spans="2:14" s="113" customFormat="1" ht="39.950000000000003" customHeight="1" x14ac:dyDescent="0.35">
      <c r="B45" s="103"/>
      <c r="C45" s="190"/>
      <c r="D45" s="190"/>
      <c r="E45" s="168"/>
      <c r="F45" s="168"/>
      <c r="G45" s="143"/>
      <c r="H45" s="143"/>
      <c r="I45" s="144"/>
      <c r="J45" s="145"/>
      <c r="K45" s="145"/>
      <c r="L45" s="143"/>
      <c r="M45" s="146"/>
      <c r="N45" s="344"/>
    </row>
    <row r="46" spans="2:14" s="113" customFormat="1" ht="39.950000000000003" customHeight="1" x14ac:dyDescent="0.35">
      <c r="B46" s="103"/>
      <c r="C46" s="190"/>
      <c r="D46" s="190">
        <v>1597</v>
      </c>
      <c r="E46" s="168"/>
      <c r="F46" s="168"/>
      <c r="G46" s="143" t="s">
        <v>1897</v>
      </c>
      <c r="H46" s="143" t="s">
        <v>1898</v>
      </c>
      <c r="I46" s="144"/>
      <c r="J46" s="145" t="s">
        <v>201</v>
      </c>
      <c r="K46" s="145" t="s">
        <v>202</v>
      </c>
      <c r="L46" s="143" t="s">
        <v>6</v>
      </c>
      <c r="M46" s="146"/>
      <c r="N46" s="344"/>
    </row>
    <row r="47" spans="2:14" s="113" customFormat="1" ht="35.1" customHeight="1" x14ac:dyDescent="0.35">
      <c r="B47" s="103"/>
      <c r="C47" s="190"/>
      <c r="D47" s="190">
        <v>1596</v>
      </c>
      <c r="E47" s="168"/>
      <c r="F47" s="168"/>
      <c r="G47" s="143" t="s">
        <v>1624</v>
      </c>
      <c r="H47" s="143" t="s">
        <v>7120</v>
      </c>
      <c r="I47" s="144"/>
      <c r="J47" s="145" t="s">
        <v>201</v>
      </c>
      <c r="K47" s="145" t="s">
        <v>202</v>
      </c>
      <c r="L47" s="143" t="s">
        <v>6</v>
      </c>
      <c r="M47" s="146"/>
      <c r="N47" s="344"/>
    </row>
    <row r="48" spans="2:14" s="113" customFormat="1" ht="35.1" customHeight="1" x14ac:dyDescent="0.35">
      <c r="B48" s="103"/>
      <c r="C48" s="190"/>
      <c r="D48" s="190">
        <v>1594</v>
      </c>
      <c r="E48" s="168"/>
      <c r="F48" s="168"/>
      <c r="G48" s="143" t="s">
        <v>6938</v>
      </c>
      <c r="H48" s="143" t="s">
        <v>6939</v>
      </c>
      <c r="I48" s="144"/>
      <c r="J48" s="145" t="s">
        <v>201</v>
      </c>
      <c r="K48" s="145" t="s">
        <v>202</v>
      </c>
      <c r="L48" s="143" t="s">
        <v>6</v>
      </c>
      <c r="M48" s="146"/>
      <c r="N48" s="344"/>
    </row>
    <row r="49" spans="1:14" s="113" customFormat="1" ht="39.950000000000003" customHeight="1" x14ac:dyDescent="0.35">
      <c r="A49" s="87"/>
      <c r="B49" s="198"/>
      <c r="C49" s="190"/>
      <c r="D49" s="190">
        <v>1595</v>
      </c>
      <c r="E49" s="168"/>
      <c r="F49" s="168"/>
      <c r="G49" s="143" t="s">
        <v>414</v>
      </c>
      <c r="H49" s="143" t="s">
        <v>7119</v>
      </c>
      <c r="I49" s="144"/>
      <c r="J49" s="145" t="s">
        <v>201</v>
      </c>
      <c r="K49" s="145" t="s">
        <v>202</v>
      </c>
      <c r="L49" s="143" t="s">
        <v>6</v>
      </c>
      <c r="M49" s="146"/>
      <c r="N49" s="344"/>
    </row>
    <row r="50" spans="1:14" s="113" customFormat="1" ht="39.950000000000003" customHeight="1" x14ac:dyDescent="0.35">
      <c r="B50" s="103"/>
      <c r="C50" s="190"/>
      <c r="D50" s="190">
        <v>1598</v>
      </c>
      <c r="E50" s="168"/>
      <c r="F50" s="168"/>
      <c r="G50" s="143" t="s">
        <v>6239</v>
      </c>
      <c r="H50" s="143" t="s">
        <v>7121</v>
      </c>
      <c r="I50" s="144"/>
      <c r="J50" s="145" t="s">
        <v>201</v>
      </c>
      <c r="K50" s="145" t="s">
        <v>202</v>
      </c>
      <c r="L50" s="143" t="s">
        <v>6</v>
      </c>
      <c r="M50" s="146"/>
      <c r="N50" s="344"/>
    </row>
    <row r="51" spans="1:14" s="113" customFormat="1" ht="39.950000000000003" customHeight="1" x14ac:dyDescent="0.35">
      <c r="B51" s="103"/>
      <c r="C51" s="190"/>
      <c r="D51" s="190">
        <v>1599</v>
      </c>
      <c r="E51" s="168"/>
      <c r="F51" s="168"/>
      <c r="G51" s="143" t="s">
        <v>5727</v>
      </c>
      <c r="H51" s="143" t="s">
        <v>7135</v>
      </c>
      <c r="I51" s="144"/>
      <c r="J51" s="145" t="s">
        <v>201</v>
      </c>
      <c r="K51" s="145" t="s">
        <v>202</v>
      </c>
      <c r="L51" s="143" t="s">
        <v>6</v>
      </c>
      <c r="M51" s="146"/>
      <c r="N51" s="344"/>
    </row>
    <row r="52" spans="1:14" s="113" customFormat="1" ht="39.950000000000003" customHeight="1" x14ac:dyDescent="0.35">
      <c r="B52" s="103"/>
      <c r="C52" s="190"/>
      <c r="D52" s="190"/>
      <c r="E52" s="168"/>
      <c r="F52" s="168"/>
      <c r="G52" s="143"/>
      <c r="H52" s="143"/>
      <c r="I52" s="144"/>
      <c r="J52" s="145"/>
      <c r="K52" s="145"/>
      <c r="L52" s="143"/>
      <c r="M52" s="146"/>
      <c r="N52" s="344"/>
    </row>
    <row r="53" spans="1:14" s="113" customFormat="1" ht="39.950000000000003" customHeight="1" x14ac:dyDescent="0.35">
      <c r="B53" s="103"/>
      <c r="C53" s="190"/>
      <c r="D53" s="190">
        <v>1524</v>
      </c>
      <c r="E53" s="168" t="s">
        <v>248</v>
      </c>
      <c r="F53" s="168">
        <v>1850</v>
      </c>
      <c r="G53" s="143" t="str">
        <f>IF(F53="", "", VLOOKUP(F53, 'MASTER LIST'!$A:$N, 2, FALSE))</f>
        <v>DERCY</v>
      </c>
      <c r="H53" s="143" t="str">
        <f>IF(F53="", "", VLOOKUP(F53, 'MASTER LIST'!$A:$N, 3, FALSE))</f>
        <v>Anastasia I</v>
      </c>
      <c r="I53" s="144">
        <f>IF(F53="", "", VLOOKUP(F53, 'MASTER LIST'!$A:$N, 5, FALSE))</f>
        <v>40571</v>
      </c>
      <c r="J53" s="145" t="str">
        <f>IF(F53="", "", VLOOKUP(F53, 'MASTER LIST'!$A:$N, 4, FALSE))</f>
        <v>F</v>
      </c>
      <c r="K53" s="145" t="str">
        <f>IF(F53="", "", VLOOKUP(F53, 'MASTER LIST'!$A:$N, 13, FALSE))</f>
        <v>U16</v>
      </c>
      <c r="L53" s="143" t="s">
        <v>7152</v>
      </c>
      <c r="M53" s="146" t="str">
        <f>IF(F53="", "", VLOOKUP(F53, 'MASTER LIST'!$A:$N, 11, FALSE))</f>
        <v>VCPH</v>
      </c>
      <c r="N53" s="344"/>
    </row>
    <row r="54" spans="1:14" s="113" customFormat="1" ht="39.950000000000003" customHeight="1" x14ac:dyDescent="0.35">
      <c r="B54" s="103"/>
      <c r="C54" s="190"/>
      <c r="D54" s="190">
        <v>1525</v>
      </c>
      <c r="E54" s="168" t="s">
        <v>248</v>
      </c>
      <c r="F54" s="168">
        <v>1839</v>
      </c>
      <c r="G54" s="143" t="str">
        <f>IF(F54="", "", VLOOKUP(F54, 'MASTER LIST'!$A:$N, 2, FALSE))</f>
        <v>MITRAILLE</v>
      </c>
      <c r="H54" s="143" t="str">
        <f>IF(F54="", "", VLOOKUP(F54, 'MASTER LIST'!$A:$N, 3, FALSE))</f>
        <v>Elishama</v>
      </c>
      <c r="I54" s="144">
        <f>IF(F54="", "", VLOOKUP(F54, 'MASTER LIST'!$A:$N, 5, FALSE))</f>
        <v>40833</v>
      </c>
      <c r="J54" s="145" t="str">
        <f>IF(F54="", "", VLOOKUP(F54, 'MASTER LIST'!$A:$N, 4, FALSE))</f>
        <v>F</v>
      </c>
      <c r="K54" s="145" t="str">
        <f>IF(F54="", "", VLOOKUP(F54, 'MASTER LIST'!$A:$N, 13, FALSE))</f>
        <v>U16</v>
      </c>
      <c r="L54" s="143" t="s">
        <v>7152</v>
      </c>
      <c r="M54" s="146" t="str">
        <f>IF(F54="", "", VLOOKUP(F54, 'MASTER LIST'!$A:$N, 11, FALSE))</f>
        <v>VCPH</v>
      </c>
      <c r="N54" s="344"/>
    </row>
    <row r="55" spans="1:14" s="113" customFormat="1" ht="39.950000000000003" customHeight="1" x14ac:dyDescent="0.35">
      <c r="B55" s="103"/>
      <c r="C55" s="190"/>
      <c r="D55" s="190">
        <v>1526</v>
      </c>
      <c r="E55" s="168" t="s">
        <v>248</v>
      </c>
      <c r="F55" s="168">
        <v>1004</v>
      </c>
      <c r="G55" s="143" t="str">
        <f>IF(F55="", "", VLOOKUP(F55, 'MASTER LIST'!$A:$N, 2, FALSE))</f>
        <v>RUMJAM</v>
      </c>
      <c r="H55" s="143" t="str">
        <f>IF(F55="", "", VLOOKUP(F55, 'MASTER LIST'!$A:$N, 3, FALSE))</f>
        <v xml:space="preserve">Loana </v>
      </c>
      <c r="I55" s="144">
        <f>IF(F55="", "", VLOOKUP(F55, 'MASTER LIST'!$A:$N, 5, FALSE))</f>
        <v>40232</v>
      </c>
      <c r="J55" s="145" t="str">
        <f>IF(F55="", "", VLOOKUP(F55, 'MASTER LIST'!$A:$N, 4, FALSE))</f>
        <v>F</v>
      </c>
      <c r="K55" s="145" t="str">
        <f>IF(F55="", "", VLOOKUP(F55, 'MASTER LIST'!$A:$N, 13, FALSE))</f>
        <v>U16</v>
      </c>
      <c r="L55" s="143" t="s">
        <v>7152</v>
      </c>
      <c r="M55" s="146" t="str">
        <f>IF(F55="", "", VLOOKUP(F55, 'MASTER LIST'!$A:$N, 11, FALSE))</f>
        <v>VCPH</v>
      </c>
      <c r="N55" s="344"/>
    </row>
    <row r="56" spans="1:14" s="113" customFormat="1" ht="39.950000000000003" customHeight="1" x14ac:dyDescent="0.35">
      <c r="B56" s="103"/>
      <c r="C56" s="190"/>
      <c r="D56" s="190">
        <v>1527</v>
      </c>
      <c r="E56" s="168" t="s">
        <v>248</v>
      </c>
      <c r="F56" s="168">
        <v>1667</v>
      </c>
      <c r="G56" s="143" t="str">
        <f>IF(F56="", "", VLOOKUP(F56, 'MASTER LIST'!$A:$N, 2, FALSE))</f>
        <v>SOORIAH</v>
      </c>
      <c r="H56" s="143" t="str">
        <f>IF(F56="", "", VLOOKUP(F56, 'MASTER LIST'!$A:$N, 3, FALSE))</f>
        <v>M. Shanon</v>
      </c>
      <c r="I56" s="144">
        <f>IF(F56="", "", VLOOKUP(F56, 'MASTER LIST'!$A:$N, 5, FALSE))</f>
        <v>40706</v>
      </c>
      <c r="J56" s="145" t="str">
        <f>IF(F56="", "", VLOOKUP(F56, 'MASTER LIST'!$A:$N, 4, FALSE))</f>
        <v>F</v>
      </c>
      <c r="K56" s="145" t="str">
        <f>IF(F56="", "", VLOOKUP(F56, 'MASTER LIST'!$A:$N, 13, FALSE))</f>
        <v>U16</v>
      </c>
      <c r="L56" s="143" t="s">
        <v>7152</v>
      </c>
      <c r="M56" s="146" t="str">
        <f>IF(F56="", "", VLOOKUP(F56, 'MASTER LIST'!$A:$N, 11, FALSE))</f>
        <v>VCPH</v>
      </c>
      <c r="N56" s="344"/>
    </row>
    <row r="57" spans="1:14" s="113" customFormat="1" ht="39.950000000000003" customHeight="1" x14ac:dyDescent="0.35">
      <c r="B57" s="103"/>
      <c r="C57" s="190"/>
      <c r="D57" s="190"/>
      <c r="E57" s="168"/>
      <c r="F57" s="168"/>
      <c r="G57" s="143"/>
      <c r="H57" s="143"/>
      <c r="I57" s="144"/>
      <c r="J57" s="145"/>
      <c r="K57" s="145"/>
      <c r="L57" s="143"/>
      <c r="M57" s="146"/>
      <c r="N57" s="344"/>
    </row>
    <row r="58" spans="1:14" s="113" customFormat="1" ht="39.950000000000003" customHeight="1" x14ac:dyDescent="0.35">
      <c r="B58" s="103"/>
      <c r="C58" s="224"/>
      <c r="D58" s="190">
        <v>1761</v>
      </c>
      <c r="E58" s="168"/>
      <c r="F58" s="168"/>
      <c r="G58" s="143" t="s">
        <v>6478</v>
      </c>
      <c r="H58" s="143" t="s">
        <v>6479</v>
      </c>
      <c r="I58" s="144"/>
      <c r="J58" s="145" t="s">
        <v>201</v>
      </c>
      <c r="K58" s="145" t="s">
        <v>202</v>
      </c>
      <c r="L58" s="143" t="s">
        <v>55</v>
      </c>
      <c r="M58" s="146"/>
      <c r="N58" s="195"/>
    </row>
    <row r="59" spans="1:14" s="113" customFormat="1" ht="35.1" customHeight="1" x14ac:dyDescent="0.35">
      <c r="B59" s="103"/>
      <c r="C59" s="224"/>
      <c r="D59" s="190">
        <v>1528</v>
      </c>
      <c r="E59" s="168" t="s">
        <v>248</v>
      </c>
      <c r="F59" s="168">
        <v>2992</v>
      </c>
      <c r="G59" s="143" t="str">
        <f>IF(F59="", "", VLOOKUP(F59, 'MASTER LIST'!$A:$N, 2, FALSE))</f>
        <v>LAURENT</v>
      </c>
      <c r="H59" s="143" t="str">
        <f>IF(F59="", "", VLOOKUP(F59, 'MASTER LIST'!$A:$N, 3, FALSE))</f>
        <v>Janaïs</v>
      </c>
      <c r="I59" s="144">
        <f>IF(F59="", "", VLOOKUP(F59, 'MASTER LIST'!$A:$N, 5, FALSE))</f>
        <v>40824</v>
      </c>
      <c r="J59" s="145" t="str">
        <f>IF(F59="", "", VLOOKUP(F59, 'MASTER LIST'!$A:$N, 4, FALSE))</f>
        <v>F</v>
      </c>
      <c r="K59" s="145" t="str">
        <f>IF(F59="", "", VLOOKUP(F59, 'MASTER LIST'!$A:$N, 13, FALSE))</f>
        <v>U16</v>
      </c>
      <c r="L59" s="143" t="str">
        <f>IF(F59="", "", VLOOKUP(F59, 'MASTER LIST'!$A:$N, 10, FALSE))</f>
        <v>LE HOCHET AC</v>
      </c>
      <c r="M59" s="146" t="str">
        <f>IF(F59="", "", VLOOKUP(F59, 'MASTER LIST'!$A:$N, 11, FALSE))</f>
        <v>PAMP</v>
      </c>
      <c r="N59" s="344"/>
    </row>
    <row r="60" spans="1:14" s="113" customFormat="1" ht="39.950000000000003" customHeight="1" x14ac:dyDescent="0.35">
      <c r="B60" s="103"/>
      <c r="C60" s="161"/>
      <c r="D60" s="165">
        <v>1766</v>
      </c>
      <c r="E60" s="214"/>
      <c r="F60" s="214"/>
      <c r="G60" s="318" t="s">
        <v>2027</v>
      </c>
      <c r="H60" s="318" t="s">
        <v>7193</v>
      </c>
      <c r="I60" s="146"/>
      <c r="J60" s="146" t="s">
        <v>201</v>
      </c>
      <c r="K60" s="146" t="s">
        <v>202</v>
      </c>
      <c r="L60" s="318" t="s">
        <v>55</v>
      </c>
      <c r="M60" s="161"/>
      <c r="N60" s="215"/>
    </row>
    <row r="61" spans="1:14" s="113" customFormat="1" ht="39.950000000000003" customHeight="1" x14ac:dyDescent="0.35">
      <c r="B61" s="103"/>
      <c r="C61" s="224"/>
      <c r="D61" s="190">
        <v>1529</v>
      </c>
      <c r="E61" s="168" t="s">
        <v>248</v>
      </c>
      <c r="F61" s="168">
        <v>2553</v>
      </c>
      <c r="G61" s="143" t="str">
        <f>IF(F61="", "", VLOOKUP(F61, 'MASTER LIST'!$A:$N, 2, FALSE))</f>
        <v>OHIS</v>
      </c>
      <c r="H61" s="143" t="str">
        <f>IF(F61="", "", VLOOKUP(F61, 'MASTER LIST'!$A:$N, 3, FALSE))</f>
        <v>Noa</v>
      </c>
      <c r="I61" s="144">
        <f>IF(F61="", "", VLOOKUP(F61, 'MASTER LIST'!$A:$N, 5, FALSE))</f>
        <v>40547</v>
      </c>
      <c r="J61" s="145" t="str">
        <f>IF(F61="", "", VLOOKUP(F61, 'MASTER LIST'!$A:$N, 4, FALSE))</f>
        <v>F</v>
      </c>
      <c r="K61" s="145" t="str">
        <f>IF(F61="", "", VLOOKUP(F61, 'MASTER LIST'!$A:$N, 13, FALSE))</f>
        <v>U16</v>
      </c>
      <c r="L61" s="143" t="str">
        <f>IF(F61="", "", VLOOKUP(F61, 'MASTER LIST'!$A:$N, 10, FALSE))</f>
        <v>LE HOCHET AC</v>
      </c>
      <c r="M61" s="146" t="str">
        <f>IF(F61="", "", VLOOKUP(F61, 'MASTER LIST'!$A:$N, 11, FALSE))</f>
        <v>PAMP</v>
      </c>
      <c r="N61" s="344"/>
    </row>
    <row r="62" spans="1:14" s="113" customFormat="1" ht="39.950000000000003" customHeight="1" x14ac:dyDescent="0.35">
      <c r="B62" s="103"/>
      <c r="C62" s="224"/>
      <c r="D62" s="190">
        <v>1530</v>
      </c>
      <c r="E62" s="168" t="s">
        <v>248</v>
      </c>
      <c r="F62" s="168">
        <v>1324</v>
      </c>
      <c r="G62" s="143" t="str">
        <f>IF(F62="", "", VLOOKUP(F62, 'MASTER LIST'!$A:$N, 2, FALSE))</f>
        <v>PIRON</v>
      </c>
      <c r="H62" s="143" t="str">
        <f>IF(F62="", "", VLOOKUP(F62, 'MASTER LIST'!$A:$N, 3, FALSE))</f>
        <v>Shanael</v>
      </c>
      <c r="I62" s="144">
        <f>IF(F62="", "", VLOOKUP(F62, 'MASTER LIST'!$A:$N, 5, FALSE))</f>
        <v>40267</v>
      </c>
      <c r="J62" s="145" t="str">
        <f>IF(F62="", "", VLOOKUP(F62, 'MASTER LIST'!$A:$N, 4, FALSE))</f>
        <v>F</v>
      </c>
      <c r="K62" s="145" t="str">
        <f>IF(F62="", "", VLOOKUP(F62, 'MASTER LIST'!$A:$N, 13, FALSE))</f>
        <v>U16</v>
      </c>
      <c r="L62" s="143" t="str">
        <f>IF(F62="", "", VLOOKUP(F62, 'MASTER LIST'!$A:$N, 10, FALSE))</f>
        <v>LE HOCHET AC</v>
      </c>
      <c r="M62" s="146" t="str">
        <f>IF(F62="", "", VLOOKUP(F62, 'MASTER LIST'!$A:$N, 11, FALSE))</f>
        <v>PAMP</v>
      </c>
      <c r="N62" s="344"/>
    </row>
    <row r="63" spans="1:14" s="113" customFormat="1" ht="39.950000000000003" customHeight="1" x14ac:dyDescent="0.35">
      <c r="B63" s="103"/>
      <c r="C63" s="224"/>
      <c r="D63" s="190"/>
      <c r="E63" s="168"/>
      <c r="F63" s="168"/>
      <c r="G63" s="143"/>
      <c r="H63" s="143"/>
      <c r="I63" s="144"/>
      <c r="J63" s="145"/>
      <c r="K63" s="145"/>
      <c r="L63" s="143"/>
      <c r="M63" s="146"/>
      <c r="N63" s="344"/>
    </row>
    <row r="64" spans="1:14" s="113" customFormat="1" ht="39.950000000000003" customHeight="1" x14ac:dyDescent="0.35">
      <c r="B64" s="103"/>
      <c r="C64" s="190"/>
      <c r="D64" s="190">
        <v>1531</v>
      </c>
      <c r="E64" s="168" t="s">
        <v>248</v>
      </c>
      <c r="F64" s="168">
        <v>3501</v>
      </c>
      <c r="G64" s="143" t="str">
        <f>IF(F64="", "", VLOOKUP(F64, 'MASTER LIST'!$A:$N, 2, FALSE))</f>
        <v>BEEHARY</v>
      </c>
      <c r="H64" s="143" t="str">
        <f>IF(F64="", "", VLOOKUP(F64, 'MASTER LIST'!$A:$N, 3, FALSE))</f>
        <v>Ocean</v>
      </c>
      <c r="I64" s="144">
        <f>IF(F64="", "", VLOOKUP(F64, 'MASTER LIST'!$A:$N, 5, FALSE))</f>
        <v>40366</v>
      </c>
      <c r="J64" s="145" t="str">
        <f>IF(F64="", "", VLOOKUP(F64, 'MASTER LIST'!$A:$N, 4, FALSE))</f>
        <v>F</v>
      </c>
      <c r="K64" s="145" t="str">
        <f>IF(F64="", "", VLOOKUP(F64, 'MASTER LIST'!$A:$N, 13, FALSE))</f>
        <v>U16</v>
      </c>
      <c r="L64" s="143" t="str">
        <f>IF(F64="", "", VLOOKUP(F64, 'MASTER LIST'!$A:$N, 10, FALSE))</f>
        <v>NEW ROSE HILL CENTRAL AC</v>
      </c>
      <c r="M64" s="146" t="str">
        <f>IF(F64="", "", VLOOKUP(F64, 'MASTER LIST'!$A:$N, 11, FALSE))</f>
        <v>BBRH</v>
      </c>
      <c r="N64" s="344"/>
    </row>
    <row r="65" spans="1:14" s="113" customFormat="1" ht="39.950000000000003" customHeight="1" x14ac:dyDescent="0.35">
      <c r="B65" s="103"/>
      <c r="C65" s="190"/>
      <c r="D65" s="190">
        <v>1532</v>
      </c>
      <c r="E65" s="168" t="s">
        <v>248</v>
      </c>
      <c r="F65" s="168">
        <v>3505</v>
      </c>
      <c r="G65" s="143" t="str">
        <f>IF(F65="", "", VLOOKUP(F65, 'MASTER LIST'!$A:$N, 2, FALSE))</f>
        <v>HORTENSE</v>
      </c>
      <c r="H65" s="143" t="str">
        <f>IF(F65="", "", VLOOKUP(F65, 'MASTER LIST'!$A:$N, 3, FALSE))</f>
        <v>Noemie</v>
      </c>
      <c r="I65" s="144">
        <f>IF(F65="", "", VLOOKUP(F65, 'MASTER LIST'!$A:$N, 5, FALSE))</f>
        <v>40537</v>
      </c>
      <c r="J65" s="145" t="str">
        <f>IF(F65="", "", VLOOKUP(F65, 'MASTER LIST'!$A:$N, 4, FALSE))</f>
        <v>F</v>
      </c>
      <c r="K65" s="145" t="str">
        <f>IF(F65="", "", VLOOKUP(F65, 'MASTER LIST'!$A:$N, 13, FALSE))</f>
        <v>U16</v>
      </c>
      <c r="L65" s="143" t="str">
        <f>IF(F65="", "", VLOOKUP(F65, 'MASTER LIST'!$A:$N, 10, FALSE))</f>
        <v>NEW ROSE HILL CENTRAL AC</v>
      </c>
      <c r="M65" s="146" t="str">
        <f>IF(F65="", "", VLOOKUP(F65, 'MASTER LIST'!$A:$N, 11, FALSE))</f>
        <v>BBRH</v>
      </c>
      <c r="N65" s="344"/>
    </row>
    <row r="66" spans="1:14" s="113" customFormat="1" ht="39.950000000000003" customHeight="1" x14ac:dyDescent="0.35">
      <c r="B66" s="103"/>
      <c r="C66" s="190"/>
      <c r="D66" s="190"/>
      <c r="E66" s="168"/>
      <c r="F66" s="168"/>
      <c r="G66" s="143"/>
      <c r="H66" s="143"/>
      <c r="I66" s="144"/>
      <c r="J66" s="145"/>
      <c r="K66" s="145"/>
      <c r="L66" s="143"/>
      <c r="M66" s="146"/>
      <c r="N66" s="344"/>
    </row>
    <row r="67" spans="1:14" s="113" customFormat="1" ht="35.1" customHeight="1" x14ac:dyDescent="0.35">
      <c r="B67" s="103"/>
      <c r="C67" s="190"/>
      <c r="D67" s="190">
        <v>1533</v>
      </c>
      <c r="E67" s="168" t="s">
        <v>248</v>
      </c>
      <c r="F67" s="168">
        <v>4057</v>
      </c>
      <c r="G67" s="143" t="str">
        <f>IF(F67="", "", VLOOKUP(F67, 'MASTER LIST'!$A:$N, 2, FALSE))</f>
        <v>CHAVRY</v>
      </c>
      <c r="H67" s="143" t="str">
        <f>IF(F67="", "", VLOOKUP(F67, 'MASTER LIST'!$A:$N, 3, FALSE))</f>
        <v>Marykate Serena</v>
      </c>
      <c r="I67" s="144">
        <f>IF(F67="", "", VLOOKUP(F67, 'MASTER LIST'!$A:$N, 5, FALSE))</f>
        <v>40503</v>
      </c>
      <c r="J67" s="145" t="str">
        <f>IF(F67="", "", VLOOKUP(F67, 'MASTER LIST'!$A:$N, 4, FALSE))</f>
        <v>F</v>
      </c>
      <c r="K67" s="145" t="str">
        <f>IF(F67="", "", VLOOKUP(F67, 'MASTER LIST'!$A:$N, 13, FALSE))</f>
        <v>U16</v>
      </c>
      <c r="L67" s="143" t="s">
        <v>7150</v>
      </c>
      <c r="M67" s="146" t="str">
        <f>IF(F67="", "", VLOOKUP(F67, 'MASTER LIST'!$A:$N, 11, FALSE))</f>
        <v>PL</v>
      </c>
      <c r="N67" s="344"/>
    </row>
    <row r="68" spans="1:14" s="113" customFormat="1" ht="35.1" customHeight="1" x14ac:dyDescent="0.35">
      <c r="B68" s="103"/>
      <c r="C68" s="190"/>
      <c r="D68" s="190">
        <v>1534</v>
      </c>
      <c r="E68" s="168" t="s">
        <v>248</v>
      </c>
      <c r="F68" s="168">
        <v>4280</v>
      </c>
      <c r="G68" s="143" t="str">
        <f>IF(F68="", "", VLOOKUP(F68, 'MASTER LIST'!$A:$N, 2, FALSE))</f>
        <v>DOOKHOO</v>
      </c>
      <c r="H68" s="143" t="str">
        <f>IF(F68="", "", VLOOKUP(F68, 'MASTER LIST'!$A:$N, 3, FALSE))</f>
        <v>Melina Keila</v>
      </c>
      <c r="I68" s="144">
        <f>IF(F68="", "", VLOOKUP(F68, 'MASTER LIST'!$A:$N, 5, FALSE))</f>
        <v>40663</v>
      </c>
      <c r="J68" s="145" t="str">
        <f>IF(F68="", "", VLOOKUP(F68, 'MASTER LIST'!$A:$N, 4, FALSE))</f>
        <v>F</v>
      </c>
      <c r="K68" s="145" t="str">
        <f>IF(F68="", "", VLOOKUP(F68, 'MASTER LIST'!$A:$N, 13, FALSE))</f>
        <v>U16</v>
      </c>
      <c r="L68" s="143" t="s">
        <v>7150</v>
      </c>
      <c r="M68" s="146" t="str">
        <f>IF(F68="", "", VLOOKUP(F68, 'MASTER LIST'!$A:$N, 11, FALSE))</f>
        <v>PL</v>
      </c>
      <c r="N68" s="344"/>
    </row>
    <row r="69" spans="1:14" s="113" customFormat="1" ht="35.1" customHeight="1" x14ac:dyDescent="0.35">
      <c r="B69" s="103"/>
      <c r="C69" s="190"/>
      <c r="D69" s="190">
        <v>1535</v>
      </c>
      <c r="E69" s="168" t="s">
        <v>248</v>
      </c>
      <c r="F69" s="168">
        <v>4284</v>
      </c>
      <c r="G69" s="143" t="str">
        <f>IF(F69="", "", VLOOKUP(F69, 'MASTER LIST'!$A:$N, 2, FALSE))</f>
        <v>ELLIS</v>
      </c>
      <c r="H69" s="143" t="str">
        <f>IF(F69="", "", VLOOKUP(F69, 'MASTER LIST'!$A:$N, 3, FALSE))</f>
        <v>Emie</v>
      </c>
      <c r="I69" s="144">
        <f>IF(F69="", "", VLOOKUP(F69, 'MASTER LIST'!$A:$N, 5, FALSE))</f>
        <v>40835</v>
      </c>
      <c r="J69" s="145" t="str">
        <f>IF(F69="", "", VLOOKUP(F69, 'MASTER LIST'!$A:$N, 4, FALSE))</f>
        <v>F</v>
      </c>
      <c r="K69" s="145" t="str">
        <f>IF(F69="", "", VLOOKUP(F69, 'MASTER LIST'!$A:$N, 13, FALSE))</f>
        <v>U16</v>
      </c>
      <c r="L69" s="143" t="s">
        <v>7150</v>
      </c>
      <c r="M69" s="146" t="str">
        <f>IF(F69="", "", VLOOKUP(F69, 'MASTER LIST'!$A:$N, 11, FALSE))</f>
        <v>PL</v>
      </c>
      <c r="N69" s="344"/>
    </row>
    <row r="70" spans="1:14" s="113" customFormat="1" ht="35.1" customHeight="1" x14ac:dyDescent="0.35">
      <c r="B70" s="103"/>
      <c r="C70" s="190"/>
      <c r="D70" s="190">
        <v>1536</v>
      </c>
      <c r="E70" s="168" t="s">
        <v>248</v>
      </c>
      <c r="F70" s="168">
        <v>2587</v>
      </c>
      <c r="G70" s="143" t="str">
        <f>IF(F70="", "", VLOOKUP(F70, 'MASTER LIST'!$A:$N, 2, FALSE))</f>
        <v>LAKHOA</v>
      </c>
      <c r="H70" s="143" t="str">
        <f>IF(F70="", "", VLOOKUP(F70, 'MASTER LIST'!$A:$N, 3, FALSE))</f>
        <v>Shayne</v>
      </c>
      <c r="I70" s="144">
        <f>IF(F70="", "", VLOOKUP(F70, 'MASTER LIST'!$A:$N, 5, FALSE))</f>
        <v>40296</v>
      </c>
      <c r="J70" s="145" t="str">
        <f>IF(F70="", "", VLOOKUP(F70, 'MASTER LIST'!$A:$N, 4, FALSE))</f>
        <v>F</v>
      </c>
      <c r="K70" s="145" t="str">
        <f>IF(F70="", "", VLOOKUP(F70, 'MASTER LIST'!$A:$N, 13, FALSE))</f>
        <v>U16</v>
      </c>
      <c r="L70" s="143" t="s">
        <v>7150</v>
      </c>
      <c r="M70" s="146" t="str">
        <f>IF(F70="", "", VLOOKUP(F70, 'MASTER LIST'!$A:$N, 11, FALSE))</f>
        <v>PL</v>
      </c>
      <c r="N70" s="344"/>
    </row>
    <row r="71" spans="1:14" s="113" customFormat="1" ht="35.1" customHeight="1" x14ac:dyDescent="0.35">
      <c r="B71" s="103"/>
      <c r="C71" s="190"/>
      <c r="D71" s="190">
        <v>1537</v>
      </c>
      <c r="E71" s="168" t="s">
        <v>248</v>
      </c>
      <c r="F71" s="168">
        <v>4288</v>
      </c>
      <c r="G71" s="143" t="str">
        <f>IF(F71="", "", VLOOKUP(F71, 'MASTER LIST'!$A:$N, 2, FALSE))</f>
        <v>LODOISKA</v>
      </c>
      <c r="H71" s="143" t="str">
        <f>IF(F71="", "", VLOOKUP(F71, 'MASTER LIST'!$A:$N, 3, FALSE))</f>
        <v>Nehemie</v>
      </c>
      <c r="I71" s="144">
        <f>IF(F71="", "", VLOOKUP(F71, 'MASTER LIST'!$A:$N, 5, FALSE))</f>
        <v>40403</v>
      </c>
      <c r="J71" s="145" t="str">
        <f>IF(F71="", "", VLOOKUP(F71, 'MASTER LIST'!$A:$N, 4, FALSE))</f>
        <v>F</v>
      </c>
      <c r="K71" s="145" t="str">
        <f>IF(F71="", "", VLOOKUP(F71, 'MASTER LIST'!$A:$N, 13, FALSE))</f>
        <v>U16</v>
      </c>
      <c r="L71" s="143" t="s">
        <v>7150</v>
      </c>
      <c r="M71" s="146" t="str">
        <f>IF(F71="", "", VLOOKUP(F71, 'MASTER LIST'!$A:$N, 11, FALSE))</f>
        <v>PL</v>
      </c>
      <c r="N71" s="344"/>
    </row>
    <row r="72" spans="1:14" s="113" customFormat="1" ht="38.1" customHeight="1" x14ac:dyDescent="0.35">
      <c r="B72" s="103"/>
      <c r="C72" s="190"/>
      <c r="D72" s="190">
        <v>1538</v>
      </c>
      <c r="E72" s="168" t="s">
        <v>248</v>
      </c>
      <c r="F72" s="168">
        <v>4283</v>
      </c>
      <c r="G72" s="143" t="str">
        <f>IF(F72="", "", VLOOKUP(F72, 'MASTER LIST'!$A:$N, 2, FALSE))</f>
        <v>MEUNIER</v>
      </c>
      <c r="H72" s="143" t="str">
        <f>IF(F72="", "", VLOOKUP(F72, 'MASTER LIST'!$A:$N, 3, FALSE))</f>
        <v>Camilla</v>
      </c>
      <c r="I72" s="144">
        <f>IF(F72="", "", VLOOKUP(F72, 'MASTER LIST'!$A:$N, 5, FALSE))</f>
        <v>40545</v>
      </c>
      <c r="J72" s="145" t="str">
        <f>IF(F72="", "", VLOOKUP(F72, 'MASTER LIST'!$A:$N, 4, FALSE))</f>
        <v>F</v>
      </c>
      <c r="K72" s="145" t="str">
        <f>IF(F72="", "", VLOOKUP(F72, 'MASTER LIST'!$A:$N, 13, FALSE))</f>
        <v>U16</v>
      </c>
      <c r="L72" s="143" t="s">
        <v>7150</v>
      </c>
      <c r="M72" s="146" t="str">
        <f>IF(F72="", "", VLOOKUP(F72, 'MASTER LIST'!$A:$N, 11, FALSE))</f>
        <v>PL</v>
      </c>
      <c r="N72" s="344"/>
    </row>
    <row r="73" spans="1:14" s="113" customFormat="1" ht="38.1" customHeight="1" x14ac:dyDescent="0.35">
      <c r="B73" s="103"/>
      <c r="C73" s="190"/>
      <c r="D73" s="190">
        <v>1539</v>
      </c>
      <c r="E73" s="168" t="s">
        <v>248</v>
      </c>
      <c r="F73" s="168">
        <v>4282</v>
      </c>
      <c r="G73" s="143" t="str">
        <f>IF(F73="", "", VLOOKUP(F73, 'MASTER LIST'!$A:$N, 2, FALSE))</f>
        <v>POLIMON</v>
      </c>
      <c r="H73" s="143" t="str">
        <f>IF(F73="", "", VLOOKUP(F73, 'MASTER LIST'!$A:$N, 3, FALSE))</f>
        <v>Alisone</v>
      </c>
      <c r="I73" s="144">
        <f>IF(F73="", "", VLOOKUP(F73, 'MASTER LIST'!$A:$N, 5, FALSE))</f>
        <v>40651</v>
      </c>
      <c r="J73" s="145" t="str">
        <f>IF(F73="", "", VLOOKUP(F73, 'MASTER LIST'!$A:$N, 4, FALSE))</f>
        <v>F</v>
      </c>
      <c r="K73" s="145" t="str">
        <f>IF(F73="", "", VLOOKUP(F73, 'MASTER LIST'!$A:$N, 13, FALSE))</f>
        <v>U16</v>
      </c>
      <c r="L73" s="143" t="s">
        <v>7150</v>
      </c>
      <c r="M73" s="146" t="str">
        <f>IF(F73="", "", VLOOKUP(F73, 'MASTER LIST'!$A:$N, 11, FALSE))</f>
        <v>PL</v>
      </c>
      <c r="N73" s="344"/>
    </row>
    <row r="74" spans="1:14" s="113" customFormat="1" ht="38.1" customHeight="1" x14ac:dyDescent="0.35">
      <c r="B74" s="103"/>
      <c r="C74" s="190"/>
      <c r="D74" s="190"/>
      <c r="E74" s="168"/>
      <c r="F74" s="168"/>
      <c r="G74" s="143"/>
      <c r="H74" s="143"/>
      <c r="I74" s="144"/>
      <c r="J74" s="145"/>
      <c r="K74" s="145"/>
      <c r="L74" s="143"/>
      <c r="M74" s="146"/>
      <c r="N74" s="344"/>
    </row>
    <row r="75" spans="1:14" s="113" customFormat="1" ht="38.1" customHeight="1" x14ac:dyDescent="0.35">
      <c r="B75" s="103"/>
      <c r="C75" s="190"/>
      <c r="D75" s="190">
        <v>1540</v>
      </c>
      <c r="E75" s="168" t="s">
        <v>248</v>
      </c>
      <c r="F75" s="168">
        <v>4209</v>
      </c>
      <c r="G75" s="143" t="str">
        <f>IF(F75="", "", VLOOKUP(F75, 'MASTER LIST'!$A:$N, 2, FALSE))</f>
        <v>ANG TING HONG</v>
      </c>
      <c r="H75" s="143" t="str">
        <f>IF(F75="", "", VLOOKUP(F75, 'MASTER LIST'!$A:$N, 3, FALSE))</f>
        <v>Yelna Eldora</v>
      </c>
      <c r="I75" s="144">
        <f>IF(F75="", "", VLOOKUP(F75, 'MASTER LIST'!$A:$N, 5, FALSE))</f>
        <v>40283</v>
      </c>
      <c r="J75" s="145" t="str">
        <f>IF(F75="", "", VLOOKUP(F75, 'MASTER LIST'!$A:$N, 4, FALSE))</f>
        <v>F</v>
      </c>
      <c r="K75" s="145" t="str">
        <f>IF(F75="", "", VLOOKUP(F75, 'MASTER LIST'!$A:$N, 13, FALSE))</f>
        <v>U16</v>
      </c>
      <c r="L75" s="143" t="s">
        <v>7146</v>
      </c>
      <c r="M75" s="146" t="str">
        <f>IF(F75="", "", VLOOKUP(F75, 'MASTER LIST'!$A:$N, 11, FALSE))</f>
        <v>REMP</v>
      </c>
      <c r="N75" s="344"/>
    </row>
    <row r="76" spans="1:14" s="113" customFormat="1" ht="38.1" customHeight="1" x14ac:dyDescent="0.35">
      <c r="B76" s="103"/>
      <c r="C76" s="190"/>
      <c r="D76" s="190">
        <v>1542</v>
      </c>
      <c r="E76" s="168" t="s">
        <v>248</v>
      </c>
      <c r="F76" s="168">
        <v>2208</v>
      </c>
      <c r="G76" s="143" t="str">
        <f>IF(F76="", "", VLOOKUP(F76, 'MASTER LIST'!$A:$N, 2, FALSE))</f>
        <v>DABY</v>
      </c>
      <c r="H76" s="143" t="str">
        <f>IF(F76="", "", VLOOKUP(F76, 'MASTER LIST'!$A:$N, 3, FALSE))</f>
        <v>Marie Wiella Keysha</v>
      </c>
      <c r="I76" s="144">
        <f>IF(F76="", "", VLOOKUP(F76, 'MASTER LIST'!$A:$N, 5, FALSE))</f>
        <v>40837</v>
      </c>
      <c r="J76" s="145" t="str">
        <f>IF(F76="", "", VLOOKUP(F76, 'MASTER LIST'!$A:$N, 4, FALSE))</f>
        <v>F</v>
      </c>
      <c r="K76" s="145" t="str">
        <f>IF(F76="", "", VLOOKUP(F76, 'MASTER LIST'!$A:$N, 13, FALSE))</f>
        <v>U16</v>
      </c>
      <c r="L76" s="143" t="s">
        <v>7146</v>
      </c>
      <c r="M76" s="146" t="str">
        <f>IF(F76="", "", VLOOKUP(F76, 'MASTER LIST'!$A:$N, 11, FALSE))</f>
        <v>REMP</v>
      </c>
      <c r="N76" s="344"/>
    </row>
    <row r="77" spans="1:14" s="113" customFormat="1" ht="38.1" customHeight="1" x14ac:dyDescent="0.35">
      <c r="B77" s="103"/>
      <c r="C77" s="190"/>
      <c r="D77" s="190">
        <v>1543</v>
      </c>
      <c r="E77" s="168" t="s">
        <v>248</v>
      </c>
      <c r="F77" s="168">
        <v>4208</v>
      </c>
      <c r="G77" s="143" t="str">
        <f>IF(F77="", "", VLOOKUP(F77, 'MASTER LIST'!$A:$N, 2, FALSE))</f>
        <v>JOOMUN</v>
      </c>
      <c r="H77" s="143" t="str">
        <f>IF(F77="", "", VLOOKUP(F77, 'MASTER LIST'!$A:$N, 3, FALSE))</f>
        <v>Sarrinah Binti</v>
      </c>
      <c r="I77" s="144">
        <f>IF(F77="", "", VLOOKUP(F77, 'MASTER LIST'!$A:$N, 5, FALSE))</f>
        <v>40436</v>
      </c>
      <c r="J77" s="145" t="str">
        <f>IF(F77="", "", VLOOKUP(F77, 'MASTER LIST'!$A:$N, 4, FALSE))</f>
        <v>F</v>
      </c>
      <c r="K77" s="145" t="str">
        <f>IF(F77="", "", VLOOKUP(F77, 'MASTER LIST'!$A:$N, 13, FALSE))</f>
        <v>U16</v>
      </c>
      <c r="L77" s="143" t="s">
        <v>7146</v>
      </c>
      <c r="M77" s="146" t="str">
        <f>IF(F77="", "", VLOOKUP(F77, 'MASTER LIST'!$A:$N, 11, FALSE))</f>
        <v>REMP</v>
      </c>
      <c r="N77" s="344"/>
    </row>
    <row r="78" spans="1:14" s="158" customFormat="1" ht="38.1" customHeight="1" x14ac:dyDescent="0.35">
      <c r="A78" s="113"/>
      <c r="B78" s="103"/>
      <c r="C78" s="190"/>
      <c r="D78" s="190">
        <v>1759</v>
      </c>
      <c r="E78" s="168" t="s">
        <v>248</v>
      </c>
      <c r="F78" s="168">
        <v>4352</v>
      </c>
      <c r="G78" s="143" t="str">
        <f>IF(F78="", "", VLOOKUP(F78, 'MASTER LIST'!$A:$N, 2, FALSE))</f>
        <v>MANAN</v>
      </c>
      <c r="H78" s="143" t="str">
        <f>IF(F78="", "", VLOOKUP(F78, 'MASTER LIST'!$A:$N, 3, FALSE))</f>
        <v>Nathalia</v>
      </c>
      <c r="I78" s="144">
        <f>IF(F78="", "", VLOOKUP(F78, 'MASTER LIST'!$A:$N, 5, FALSE))</f>
        <v>40274</v>
      </c>
      <c r="J78" s="145" t="str">
        <f>IF(F78="", "", VLOOKUP(F78, 'MASTER LIST'!$A:$N, 4, FALSE))</f>
        <v>F</v>
      </c>
      <c r="K78" s="145" t="str">
        <f>IF(F78="", "", VLOOKUP(F78, 'MASTER LIST'!$A:$N, 13, FALSE))</f>
        <v>U16</v>
      </c>
      <c r="L78" s="143" t="s">
        <v>7146</v>
      </c>
      <c r="M78" s="146" t="str">
        <f>IF(F78="", "", VLOOKUP(F78, 'MASTER LIST'!$A:$N, 11, FALSE))</f>
        <v>REMP</v>
      </c>
      <c r="N78" s="344"/>
    </row>
    <row r="79" spans="1:14" s="158" customFormat="1" ht="38.1" customHeight="1" x14ac:dyDescent="0.35">
      <c r="A79" s="113"/>
      <c r="B79" s="103"/>
      <c r="C79" s="190"/>
      <c r="D79" s="190">
        <v>1545</v>
      </c>
      <c r="E79" s="168" t="s">
        <v>248</v>
      </c>
      <c r="F79" s="168">
        <v>4207</v>
      </c>
      <c r="G79" s="143" t="str">
        <f>IF(F79="", "", VLOOKUP(F79, 'MASTER LIST'!$A:$N, 2, FALSE))</f>
        <v>MARIE JEANNE</v>
      </c>
      <c r="H79" s="143" t="str">
        <f>IF(F79="", "", VLOOKUP(F79, 'MASTER LIST'!$A:$N, 3, FALSE))</f>
        <v>Eglantine Clara</v>
      </c>
      <c r="I79" s="144">
        <f>IF(F79="", "", VLOOKUP(F79, 'MASTER LIST'!$A:$N, 5, FALSE))</f>
        <v>40569</v>
      </c>
      <c r="J79" s="145" t="str">
        <f>IF(F79="", "", VLOOKUP(F79, 'MASTER LIST'!$A:$N, 4, FALSE))</f>
        <v>F</v>
      </c>
      <c r="K79" s="145" t="str">
        <f>IF(F79="", "", VLOOKUP(F79, 'MASTER LIST'!$A:$N, 13, FALSE))</f>
        <v>U16</v>
      </c>
      <c r="L79" s="143" t="s">
        <v>7146</v>
      </c>
      <c r="M79" s="146" t="str">
        <f>IF(F79="", "", VLOOKUP(F79, 'MASTER LIST'!$A:$N, 11, FALSE))</f>
        <v>REMP</v>
      </c>
      <c r="N79" s="344"/>
    </row>
    <row r="80" spans="1:14" s="113" customFormat="1" ht="38.1" customHeight="1" x14ac:dyDescent="0.35">
      <c r="B80" s="103"/>
      <c r="C80" s="190"/>
      <c r="D80" s="190">
        <v>1549</v>
      </c>
      <c r="E80" s="168"/>
      <c r="F80" s="168"/>
      <c r="G80" s="143" t="s">
        <v>7107</v>
      </c>
      <c r="H80" s="143" t="s">
        <v>3980</v>
      </c>
      <c r="I80" s="144"/>
      <c r="J80" s="145" t="s">
        <v>201</v>
      </c>
      <c r="K80" s="145" t="s">
        <v>202</v>
      </c>
      <c r="L80" s="143" t="s">
        <v>7146</v>
      </c>
      <c r="M80" s="146"/>
      <c r="N80" s="344"/>
    </row>
    <row r="81" spans="2:14" s="113" customFormat="1" ht="38.1" customHeight="1" x14ac:dyDescent="0.35">
      <c r="B81" s="103"/>
      <c r="C81" s="190"/>
      <c r="D81" s="190"/>
      <c r="E81" s="168"/>
      <c r="F81" s="168"/>
      <c r="G81" s="143"/>
      <c r="H81" s="143"/>
      <c r="I81" s="144"/>
      <c r="J81" s="145"/>
      <c r="K81" s="145"/>
      <c r="L81" s="143"/>
      <c r="M81" s="146"/>
      <c r="N81" s="344"/>
    </row>
    <row r="82" spans="2:14" s="113" customFormat="1" ht="38.1" customHeight="1" x14ac:dyDescent="0.35">
      <c r="B82" s="103"/>
      <c r="C82" s="190"/>
      <c r="D82" s="190">
        <v>1541</v>
      </c>
      <c r="E82" s="168" t="s">
        <v>248</v>
      </c>
      <c r="F82" s="168">
        <v>2207</v>
      </c>
      <c r="G82" s="143" t="str">
        <f>IF(F82="", "", VLOOKUP(F82, 'MASTER LIST'!$A:$N, 2, FALSE))</f>
        <v>AZIE</v>
      </c>
      <c r="H82" s="143" t="str">
        <f>IF(F82="", "", VLOOKUP(F82, 'MASTER LIST'!$A:$N, 3, FALSE))</f>
        <v>Noadia Elishama</v>
      </c>
      <c r="I82" s="144">
        <f>IF(F82="", "", VLOOKUP(F82, 'MASTER LIST'!$A:$N, 5, FALSE))</f>
        <v>40737</v>
      </c>
      <c r="J82" s="145" t="str">
        <f>IF(F82="", "", VLOOKUP(F82, 'MASTER LIST'!$A:$N, 4, FALSE))</f>
        <v>F</v>
      </c>
      <c r="K82" s="145" t="str">
        <f>IF(F82="", "", VLOOKUP(F82, 'MASTER LIST'!$A:$N, 13, FALSE))</f>
        <v>U16</v>
      </c>
      <c r="L82" s="143" t="s">
        <v>7147</v>
      </c>
      <c r="M82" s="146" t="str">
        <f>IF(F82="", "", VLOOKUP(F82, 'MASTER LIST'!$A:$N, 11, FALSE))</f>
        <v>REMP</v>
      </c>
      <c r="N82" s="344"/>
    </row>
    <row r="83" spans="2:14" s="113" customFormat="1" ht="39.950000000000003" customHeight="1" x14ac:dyDescent="0.35">
      <c r="B83" s="103"/>
      <c r="C83" s="190"/>
      <c r="D83" s="190">
        <v>1546</v>
      </c>
      <c r="E83" s="168" t="s">
        <v>248</v>
      </c>
      <c r="F83" s="168">
        <v>4346</v>
      </c>
      <c r="G83" s="143" t="str">
        <f>IF(F83="", "", VLOOKUP(F83, 'MASTER LIST'!$A:$N, 2, FALSE))</f>
        <v>NUCKCHADY</v>
      </c>
      <c r="H83" s="143" t="str">
        <f>IF(F83="", "", VLOOKUP(F83, 'MASTER LIST'!$A:$N, 3, FALSE))</f>
        <v>Annabella</v>
      </c>
      <c r="I83" s="144">
        <f>IF(F83="", "", VLOOKUP(F83, 'MASTER LIST'!$A:$N, 5, FALSE))</f>
        <v>40680</v>
      </c>
      <c r="J83" s="145" t="str">
        <f>IF(F83="", "", VLOOKUP(F83, 'MASTER LIST'!$A:$N, 4, FALSE))</f>
        <v>F</v>
      </c>
      <c r="K83" s="145" t="str">
        <f>IF(F83="", "", VLOOKUP(F83, 'MASTER LIST'!$A:$N, 13, FALSE))</f>
        <v>U16</v>
      </c>
      <c r="L83" s="143" t="s">
        <v>7147</v>
      </c>
      <c r="M83" s="146" t="str">
        <f>IF(F83="", "", VLOOKUP(F83, 'MASTER LIST'!$A:$N, 11, FALSE))</f>
        <v>REMP</v>
      </c>
      <c r="N83" s="344"/>
    </row>
    <row r="84" spans="2:14" s="113" customFormat="1" ht="39.950000000000003" customHeight="1" x14ac:dyDescent="0.35">
      <c r="B84" s="103"/>
      <c r="C84" s="190"/>
      <c r="D84" s="190">
        <v>1547</v>
      </c>
      <c r="E84" s="168" t="s">
        <v>248</v>
      </c>
      <c r="F84" s="168">
        <v>4351</v>
      </c>
      <c r="G84" s="143" t="str">
        <f>IF(F84="", "", VLOOKUP(F84, 'MASTER LIST'!$A:$N, 2, FALSE))</f>
        <v>RABOUDE</v>
      </c>
      <c r="H84" s="143" t="str">
        <f>IF(F84="", "", VLOOKUP(F84, 'MASTER LIST'!$A:$N, 3, FALSE))</f>
        <v>Alicia</v>
      </c>
      <c r="I84" s="144">
        <f>IF(F84="", "", VLOOKUP(F84, 'MASTER LIST'!$A:$N, 5, FALSE))</f>
        <v>40713</v>
      </c>
      <c r="J84" s="145" t="str">
        <f>IF(F84="", "", VLOOKUP(F84, 'MASTER LIST'!$A:$N, 4, FALSE))</f>
        <v>F</v>
      </c>
      <c r="K84" s="145" t="str">
        <f>IF(F84="", "", VLOOKUP(F84, 'MASTER LIST'!$A:$N, 13, FALSE))</f>
        <v>U16</v>
      </c>
      <c r="L84" s="143" t="s">
        <v>7147</v>
      </c>
      <c r="M84" s="146" t="str">
        <f>IF(F84="", "", VLOOKUP(F84, 'MASTER LIST'!$A:$N, 11, FALSE))</f>
        <v>REMP</v>
      </c>
      <c r="N84" s="344"/>
    </row>
    <row r="85" spans="2:14" s="113" customFormat="1" ht="39.950000000000003" customHeight="1" x14ac:dyDescent="0.35">
      <c r="B85" s="103"/>
      <c r="C85" s="190"/>
      <c r="D85" s="190">
        <v>1548</v>
      </c>
      <c r="E85" s="168" t="s">
        <v>248</v>
      </c>
      <c r="F85" s="168">
        <v>1140</v>
      </c>
      <c r="G85" s="143" t="str">
        <f>IF(F85="", "", VLOOKUP(F85, 'MASTER LIST'!$A:$N, 2, FALSE))</f>
        <v>RAMUDDU</v>
      </c>
      <c r="H85" s="143" t="str">
        <f>IF(F85="", "", VLOOKUP(F85, 'MASTER LIST'!$A:$N, 3, FALSE))</f>
        <v>Sanvi</v>
      </c>
      <c r="I85" s="144">
        <f>IF(F85="", "", VLOOKUP(F85, 'MASTER LIST'!$A:$N, 5, FALSE))</f>
        <v>40470</v>
      </c>
      <c r="J85" s="145" t="str">
        <f>IF(F85="", "", VLOOKUP(F85, 'MASTER LIST'!$A:$N, 4, FALSE))</f>
        <v>F</v>
      </c>
      <c r="K85" s="145" t="str">
        <f>IF(F85="", "", VLOOKUP(F85, 'MASTER LIST'!$A:$N, 13, FALSE))</f>
        <v>U16</v>
      </c>
      <c r="L85" s="143" t="s">
        <v>7147</v>
      </c>
      <c r="M85" s="146" t="str">
        <f>IF(F85="", "", VLOOKUP(F85, 'MASTER LIST'!$A:$N, 11, FALSE))</f>
        <v>REMP</v>
      </c>
      <c r="N85" s="344"/>
    </row>
    <row r="86" spans="2:14" s="113" customFormat="1" ht="39.950000000000003" customHeight="1" x14ac:dyDescent="0.35">
      <c r="B86" s="103"/>
      <c r="C86" s="190"/>
      <c r="D86" s="190">
        <v>1550</v>
      </c>
      <c r="E86" s="168" t="s">
        <v>248</v>
      </c>
      <c r="F86" s="168">
        <v>3766</v>
      </c>
      <c r="G86" s="143" t="str">
        <f>IF(F86="", "", VLOOKUP(F86, 'MASTER LIST'!$A:$N, 2, FALSE))</f>
        <v>ROSE</v>
      </c>
      <c r="H86" s="143" t="str">
        <f>IF(F86="", "", VLOOKUP(F86, 'MASTER LIST'!$A:$N, 3, FALSE))</f>
        <v>Alicia Klena</v>
      </c>
      <c r="I86" s="144">
        <f>IF(F86="", "", VLOOKUP(F86, 'MASTER LIST'!$A:$N, 5, FALSE))</f>
        <v>40746</v>
      </c>
      <c r="J86" s="145" t="str">
        <f>IF(F86="", "", VLOOKUP(F86, 'MASTER LIST'!$A:$N, 4, FALSE))</f>
        <v>F</v>
      </c>
      <c r="K86" s="145" t="str">
        <f>IF(F86="", "", VLOOKUP(F86, 'MASTER LIST'!$A:$N, 13, FALSE))</f>
        <v>U16</v>
      </c>
      <c r="L86" s="143" t="s">
        <v>7147</v>
      </c>
      <c r="M86" s="146" t="str">
        <f>IF(F86="", "", VLOOKUP(F86, 'MASTER LIST'!$A:$N, 11, FALSE))</f>
        <v>REMP</v>
      </c>
      <c r="N86" s="344"/>
    </row>
    <row r="87" spans="2:14" s="113" customFormat="1" ht="39.950000000000003" customHeight="1" x14ac:dyDescent="0.35">
      <c r="B87" s="103"/>
      <c r="C87" s="190"/>
      <c r="D87" s="190">
        <v>1551</v>
      </c>
      <c r="E87" s="168" t="s">
        <v>248</v>
      </c>
      <c r="F87" s="168">
        <v>4349</v>
      </c>
      <c r="G87" s="143" t="str">
        <f>IF(F87="", "", VLOOKUP(F87, 'MASTER LIST'!$A:$N, 2, FALSE))</f>
        <v>TURENNE</v>
      </c>
      <c r="H87" s="143" t="str">
        <f>IF(F87="", "", VLOOKUP(F87, 'MASTER LIST'!$A:$N, 3, FALSE))</f>
        <v>Jahmelia</v>
      </c>
      <c r="I87" s="144">
        <f>IF(F87="", "", VLOOKUP(F87, 'MASTER LIST'!$A:$N, 5, FALSE))</f>
        <v>40899</v>
      </c>
      <c r="J87" s="145" t="str">
        <f>IF(F87="", "", VLOOKUP(F87, 'MASTER LIST'!$A:$N, 4, FALSE))</f>
        <v>F</v>
      </c>
      <c r="K87" s="145" t="str">
        <f>IF(F87="", "", VLOOKUP(F87, 'MASTER LIST'!$A:$N, 13, FALSE))</f>
        <v>U16</v>
      </c>
      <c r="L87" s="143" t="s">
        <v>7147</v>
      </c>
      <c r="M87" s="146" t="str">
        <f>IF(F87="", "", VLOOKUP(F87, 'MASTER LIST'!$A:$N, 11, FALSE))</f>
        <v>REMP</v>
      </c>
      <c r="N87" s="344"/>
    </row>
    <row r="88" spans="2:14" s="113" customFormat="1" ht="39.950000000000003" customHeight="1" x14ac:dyDescent="0.35">
      <c r="B88" s="103"/>
      <c r="C88" s="190"/>
      <c r="D88" s="190"/>
      <c r="E88" s="168"/>
      <c r="F88" s="168"/>
      <c r="G88" s="143"/>
      <c r="H88" s="143"/>
      <c r="I88" s="144"/>
      <c r="J88" s="145"/>
      <c r="K88" s="145"/>
      <c r="L88" s="143"/>
      <c r="M88" s="146"/>
      <c r="N88" s="344"/>
    </row>
    <row r="89" spans="2:14" s="113" customFormat="1" ht="39.950000000000003" customHeight="1" x14ac:dyDescent="0.35">
      <c r="B89" s="103"/>
      <c r="C89" s="190"/>
      <c r="D89" s="190">
        <v>1552</v>
      </c>
      <c r="E89" s="168" t="s">
        <v>248</v>
      </c>
      <c r="F89" s="168">
        <v>4016</v>
      </c>
      <c r="G89" s="143" t="str">
        <f>IF(F89="", "", VLOOKUP(F89, 'MASTER LIST'!$A:$N, 2, FALSE))</f>
        <v>CLARK</v>
      </c>
      <c r="H89" s="143" t="str">
        <f>IF(F89="", "", VLOOKUP(F89, 'MASTER LIST'!$A:$N, 3, FALSE))</f>
        <v>Djulia</v>
      </c>
      <c r="I89" s="144">
        <f>IF(F89="", "", VLOOKUP(F89, 'MASTER LIST'!$A:$N, 5, FALSE))</f>
        <v>40699</v>
      </c>
      <c r="J89" s="145" t="str">
        <f>IF(F89="", "", VLOOKUP(F89, 'MASTER LIST'!$A:$N, 4, FALSE))</f>
        <v>F</v>
      </c>
      <c r="K89" s="145" t="str">
        <f>IF(F89="", "", VLOOKUP(F89, 'MASTER LIST'!$A:$N, 13, FALSE))</f>
        <v>U16</v>
      </c>
      <c r="L89" s="143" t="str">
        <f>IF(F89="", "", VLOOKUP(F89, 'MASTER LIST'!$A:$N, 10, FALSE))</f>
        <v>Q-BORNES PAVILLON AC</v>
      </c>
      <c r="M89" s="146" t="str">
        <f>IF(F89="", "", VLOOKUP(F89, 'MASTER LIST'!$A:$N, 11, FALSE))</f>
        <v>QB</v>
      </c>
      <c r="N89" s="344"/>
    </row>
    <row r="90" spans="2:14" s="113" customFormat="1" ht="39.950000000000003" customHeight="1" x14ac:dyDescent="0.35">
      <c r="B90" s="103"/>
      <c r="C90" s="190"/>
      <c r="D90" s="190">
        <v>1553</v>
      </c>
      <c r="E90" s="168" t="s">
        <v>248</v>
      </c>
      <c r="F90" s="168">
        <v>4018</v>
      </c>
      <c r="G90" s="143" t="str">
        <f>IF(F90="", "", VLOOKUP(F90, 'MASTER LIST'!$A:$N, 2, FALSE))</f>
        <v>CLEMENT</v>
      </c>
      <c r="H90" s="143" t="str">
        <f>IF(F90="", "", VLOOKUP(F90, 'MASTER LIST'!$A:$N, 3, FALSE))</f>
        <v>Elsa Amandine</v>
      </c>
      <c r="I90" s="144">
        <f>IF(F90="", "", VLOOKUP(F90, 'MASTER LIST'!$A:$N, 5, FALSE))</f>
        <v>40205</v>
      </c>
      <c r="J90" s="145" t="str">
        <f>IF(F90="", "", VLOOKUP(F90, 'MASTER LIST'!$A:$N, 4, FALSE))</f>
        <v>F</v>
      </c>
      <c r="K90" s="145" t="str">
        <f>IF(F90="", "", VLOOKUP(F90, 'MASTER LIST'!$A:$N, 13, FALSE))</f>
        <v>U16</v>
      </c>
      <c r="L90" s="143" t="str">
        <f>IF(F90="", "", VLOOKUP(F90, 'MASTER LIST'!$A:$N, 10, FALSE))</f>
        <v>Q-BORNES PAVILLON AC</v>
      </c>
      <c r="M90" s="146" t="str">
        <f>IF(F90="", "", VLOOKUP(F90, 'MASTER LIST'!$A:$N, 11, FALSE))</f>
        <v>QB</v>
      </c>
      <c r="N90" s="344"/>
    </row>
    <row r="91" spans="2:14" s="113" customFormat="1" ht="39.950000000000003" customHeight="1" x14ac:dyDescent="0.35">
      <c r="B91" s="103"/>
      <c r="C91" s="190"/>
      <c r="D91" s="190">
        <v>1554</v>
      </c>
      <c r="E91" s="168" t="s">
        <v>248</v>
      </c>
      <c r="F91" s="168">
        <v>1186</v>
      </c>
      <c r="G91" s="143" t="str">
        <f>IF(F91="", "", VLOOKUP(F91, 'MASTER LIST'!$A:$N, 2, FALSE))</f>
        <v>COLLARD</v>
      </c>
      <c r="H91" s="143" t="str">
        <f>IF(F91="", "", VLOOKUP(F91, 'MASTER LIST'!$A:$N, 3, FALSE))</f>
        <v>Safia Liza</v>
      </c>
      <c r="I91" s="144">
        <f>IF(F91="", "", VLOOKUP(F91, 'MASTER LIST'!$A:$N, 5, FALSE))</f>
        <v>40576</v>
      </c>
      <c r="J91" s="145" t="str">
        <f>IF(F91="", "", VLOOKUP(F91, 'MASTER LIST'!$A:$N, 4, FALSE))</f>
        <v>F</v>
      </c>
      <c r="K91" s="145" t="str">
        <f>IF(F91="", "", VLOOKUP(F91, 'MASTER LIST'!$A:$N, 13, FALSE))</f>
        <v>U16</v>
      </c>
      <c r="L91" s="143" t="str">
        <f>IF(F91="", "", VLOOKUP(F91, 'MASTER LIST'!$A:$N, 10, FALSE))</f>
        <v>Q-BORNES PAVILLON AC</v>
      </c>
      <c r="M91" s="146" t="str">
        <f>IF(F91="", "", VLOOKUP(F91, 'MASTER LIST'!$A:$N, 11, FALSE))</f>
        <v>QB</v>
      </c>
      <c r="N91" s="344"/>
    </row>
    <row r="92" spans="2:14" s="113" customFormat="1" ht="39.950000000000003" customHeight="1" x14ac:dyDescent="0.35">
      <c r="B92" s="103"/>
      <c r="C92" s="190"/>
      <c r="D92" s="190">
        <v>1555</v>
      </c>
      <c r="E92" s="168" t="s">
        <v>248</v>
      </c>
      <c r="F92" s="168">
        <v>2970</v>
      </c>
      <c r="G92" s="143" t="str">
        <f>IF(F92="", "", VLOOKUP(F92, 'MASTER LIST'!$A:$N, 2, FALSE))</f>
        <v xml:space="preserve">DE LAPEYRE </v>
      </c>
      <c r="H92" s="143" t="str">
        <f>IF(F92="", "", VLOOKUP(F92, 'MASTER LIST'!$A:$N, 3, FALSE))</f>
        <v>Amelie</v>
      </c>
      <c r="I92" s="144">
        <f>IF(F92="", "", VLOOKUP(F92, 'MASTER LIST'!$A:$N, 5, FALSE))</f>
        <v>40828</v>
      </c>
      <c r="J92" s="145" t="str">
        <f>IF(F92="", "", VLOOKUP(F92, 'MASTER LIST'!$A:$N, 4, FALSE))</f>
        <v>F</v>
      </c>
      <c r="K92" s="145" t="str">
        <f>IF(F92="", "", VLOOKUP(F92, 'MASTER LIST'!$A:$N, 13, FALSE))</f>
        <v>U16</v>
      </c>
      <c r="L92" s="143" t="str">
        <f>IF(F92="", "", VLOOKUP(F92, 'MASTER LIST'!$A:$N, 10, FALSE))</f>
        <v>Q-BORNES PAVILLON AC</v>
      </c>
      <c r="M92" s="146" t="str">
        <f>IF(F92="", "", VLOOKUP(F92, 'MASTER LIST'!$A:$N, 11, FALSE))</f>
        <v>QB</v>
      </c>
      <c r="N92" s="344"/>
    </row>
    <row r="93" spans="2:14" s="113" customFormat="1" ht="39.950000000000003" customHeight="1" x14ac:dyDescent="0.35">
      <c r="B93" s="103"/>
      <c r="C93" s="190"/>
      <c r="D93" s="190">
        <v>1556</v>
      </c>
      <c r="E93" s="168" t="s">
        <v>248</v>
      </c>
      <c r="F93" s="168">
        <v>1349</v>
      </c>
      <c r="G93" s="143" t="str">
        <f>IF(F93="", "", VLOOKUP(F93, 'MASTER LIST'!$A:$N, 2, FALSE))</f>
        <v>FABRE</v>
      </c>
      <c r="H93" s="143" t="str">
        <f>IF(F93="", "", VLOOKUP(F93, 'MASTER LIST'!$A:$N, 3, FALSE))</f>
        <v>Mathilde S</v>
      </c>
      <c r="I93" s="144">
        <f>IF(F93="", "", VLOOKUP(F93, 'MASTER LIST'!$A:$N, 5, FALSE))</f>
        <v>40367</v>
      </c>
      <c r="J93" s="145" t="str">
        <f>IF(F93="", "", VLOOKUP(F93, 'MASTER LIST'!$A:$N, 4, FALSE))</f>
        <v>F</v>
      </c>
      <c r="K93" s="145" t="str">
        <f>IF(F93="", "", VLOOKUP(F93, 'MASTER LIST'!$A:$N, 13, FALSE))</f>
        <v>U16</v>
      </c>
      <c r="L93" s="143" t="str">
        <f>IF(F93="", "", VLOOKUP(F93, 'MASTER LIST'!$A:$N, 10, FALSE))</f>
        <v>Q-BORNES PAVILLON AC</v>
      </c>
      <c r="M93" s="146" t="str">
        <f>IF(F93="", "", VLOOKUP(F93, 'MASTER LIST'!$A:$N, 11, FALSE))</f>
        <v>QB</v>
      </c>
      <c r="N93" s="344"/>
    </row>
    <row r="94" spans="2:14" s="113" customFormat="1" ht="39.950000000000003" customHeight="1" x14ac:dyDescent="0.35">
      <c r="B94" s="103"/>
      <c r="C94" s="190"/>
      <c r="D94" s="190">
        <v>1557</v>
      </c>
      <c r="E94" s="168" t="s">
        <v>248</v>
      </c>
      <c r="F94" s="168">
        <v>2774</v>
      </c>
      <c r="G94" s="143" t="str">
        <f>IF(F94="", "", VLOOKUP(F94, 'MASTER LIST'!$A:$N, 2, FALSE))</f>
        <v>MALIE</v>
      </c>
      <c r="H94" s="143" t="str">
        <f>IF(F94="", "", VLOOKUP(F94, 'MASTER LIST'!$A:$N, 3, FALSE))</f>
        <v>Eloise</v>
      </c>
      <c r="I94" s="144">
        <f>IF(F94="", "", VLOOKUP(F94, 'MASTER LIST'!$A:$N, 5, FALSE))</f>
        <v>40653</v>
      </c>
      <c r="J94" s="145" t="str">
        <f>IF(F94="", "", VLOOKUP(F94, 'MASTER LIST'!$A:$N, 4, FALSE))</f>
        <v>F</v>
      </c>
      <c r="K94" s="145" t="str">
        <f>IF(F94="", "", VLOOKUP(F94, 'MASTER LIST'!$A:$N, 13, FALSE))</f>
        <v>U16</v>
      </c>
      <c r="L94" s="143" t="str">
        <f>IF(F94="", "", VLOOKUP(F94, 'MASTER LIST'!$A:$N, 10, FALSE))</f>
        <v>Q-BORNES PAVILLON AC</v>
      </c>
      <c r="M94" s="146" t="str">
        <f>IF(F94="", "", VLOOKUP(F94, 'MASTER LIST'!$A:$N, 11, FALSE))</f>
        <v>QB</v>
      </c>
      <c r="N94" s="344"/>
    </row>
    <row r="95" spans="2:14" s="113" customFormat="1" ht="39.950000000000003" customHeight="1" x14ac:dyDescent="0.35">
      <c r="B95" s="103"/>
      <c r="C95" s="190"/>
      <c r="D95" s="190">
        <v>1558</v>
      </c>
      <c r="E95" s="168" t="s">
        <v>248</v>
      </c>
      <c r="F95" s="168">
        <v>2887</v>
      </c>
      <c r="G95" s="143" t="str">
        <f>IF(F95="", "", VLOOKUP(F95, 'MASTER LIST'!$A:$N, 2, FALSE))</f>
        <v>MARIE</v>
      </c>
      <c r="H95" s="143" t="str">
        <f>IF(F95="", "", VLOOKUP(F95, 'MASTER LIST'!$A:$N, 3, FALSE))</f>
        <v>Elaisha Faith Emmanuelle</v>
      </c>
      <c r="I95" s="144">
        <f>IF(F95="", "", VLOOKUP(F95, 'MASTER LIST'!$A:$N, 5, FALSE))</f>
        <v>40540</v>
      </c>
      <c r="J95" s="145" t="str">
        <f>IF(F95="", "", VLOOKUP(F95, 'MASTER LIST'!$A:$N, 4, FALSE))</f>
        <v>F</v>
      </c>
      <c r="K95" s="145" t="str">
        <f>IF(F95="", "", VLOOKUP(F95, 'MASTER LIST'!$A:$N, 13, FALSE))</f>
        <v>U16</v>
      </c>
      <c r="L95" s="143" t="str">
        <f>IF(F95="", "", VLOOKUP(F95, 'MASTER LIST'!$A:$N, 10, FALSE))</f>
        <v>Q-BORNES PAVILLON AC</v>
      </c>
      <c r="M95" s="146" t="str">
        <f>IF(F95="", "", VLOOKUP(F95, 'MASTER LIST'!$A:$N, 11, FALSE))</f>
        <v>QB</v>
      </c>
      <c r="N95" s="344"/>
    </row>
    <row r="96" spans="2:14" s="113" customFormat="1" ht="39.950000000000003" customHeight="1" x14ac:dyDescent="0.35">
      <c r="B96" s="103"/>
      <c r="C96" s="190"/>
      <c r="D96" s="190">
        <v>1559</v>
      </c>
      <c r="E96" s="168" t="s">
        <v>248</v>
      </c>
      <c r="F96" s="168">
        <v>2905</v>
      </c>
      <c r="G96" s="143" t="str">
        <f>IF(F96="", "", VLOOKUP(F96, 'MASTER LIST'!$A:$N, 2, FALSE))</f>
        <v>NUCKCHEDDY</v>
      </c>
      <c r="H96" s="143" t="str">
        <f>IF(F96="", "", VLOOKUP(F96, 'MASTER LIST'!$A:$N, 3, FALSE))</f>
        <v>Ashia Victoria</v>
      </c>
      <c r="I96" s="144">
        <f>IF(F96="", "", VLOOKUP(F96, 'MASTER LIST'!$A:$N, 5, FALSE))</f>
        <v>40898</v>
      </c>
      <c r="J96" s="145" t="str">
        <f>IF(F96="", "", VLOOKUP(F96, 'MASTER LIST'!$A:$N, 4, FALSE))</f>
        <v>F</v>
      </c>
      <c r="K96" s="145" t="str">
        <f>IF(F96="", "", VLOOKUP(F96, 'MASTER LIST'!$A:$N, 13, FALSE))</f>
        <v>U16</v>
      </c>
      <c r="L96" s="143" t="str">
        <f>IF(F96="", "", VLOOKUP(F96, 'MASTER LIST'!$A:$N, 10, FALSE))</f>
        <v>Q-BORNES PAVILLON AC</v>
      </c>
      <c r="M96" s="146" t="str">
        <f>IF(F96="", "", VLOOKUP(F96, 'MASTER LIST'!$A:$N, 11, FALSE))</f>
        <v>QB</v>
      </c>
      <c r="N96" s="344"/>
    </row>
    <row r="97" spans="2:14" s="113" customFormat="1" ht="39.950000000000003" customHeight="1" x14ac:dyDescent="0.35">
      <c r="B97" s="103"/>
      <c r="C97" s="190"/>
      <c r="D97" s="190">
        <v>1560</v>
      </c>
      <c r="E97" s="168" t="s">
        <v>248</v>
      </c>
      <c r="F97" s="168">
        <v>3463</v>
      </c>
      <c r="G97" s="143" t="str">
        <f>IF(F97="", "", VLOOKUP(F97, 'MASTER LIST'!$A:$N, 2, FALSE))</f>
        <v>QUESSY</v>
      </c>
      <c r="H97" s="143" t="str">
        <f>IF(F97="", "", VLOOKUP(F97, 'MASTER LIST'!$A:$N, 3, FALSE))</f>
        <v>Marion Marie Eve</v>
      </c>
      <c r="I97" s="144">
        <f>IF(F97="", "", VLOOKUP(F97, 'MASTER LIST'!$A:$N, 5, FALSE))</f>
        <v>40648</v>
      </c>
      <c r="J97" s="145" t="str">
        <f>IF(F97="", "", VLOOKUP(F97, 'MASTER LIST'!$A:$N, 4, FALSE))</f>
        <v>F</v>
      </c>
      <c r="K97" s="145" t="str">
        <f>IF(F97="", "", VLOOKUP(F97, 'MASTER LIST'!$A:$N, 13, FALSE))</f>
        <v>U16</v>
      </c>
      <c r="L97" s="143" t="str">
        <f>IF(F97="", "", VLOOKUP(F97, 'MASTER LIST'!$A:$N, 10, FALSE))</f>
        <v>Q-BORNES PAVILLON AC</v>
      </c>
      <c r="M97" s="146" t="str">
        <f>IF(F97="", "", VLOOKUP(F97, 'MASTER LIST'!$A:$N, 11, FALSE))</f>
        <v>QB</v>
      </c>
      <c r="N97" s="344"/>
    </row>
    <row r="98" spans="2:14" s="113" customFormat="1" ht="39.950000000000003" customHeight="1" x14ac:dyDescent="0.35">
      <c r="B98" s="103"/>
      <c r="C98" s="190"/>
      <c r="D98" s="190">
        <v>1561</v>
      </c>
      <c r="E98" s="168" t="s">
        <v>248</v>
      </c>
      <c r="F98" s="168">
        <v>3841</v>
      </c>
      <c r="G98" s="143" t="str">
        <f>IF(F98="", "", VLOOKUP(F98, 'MASTER LIST'!$A:$N, 2, FALSE))</f>
        <v>REESAUL</v>
      </c>
      <c r="H98" s="143" t="str">
        <f>IF(F98="", "", VLOOKUP(F98, 'MASTER LIST'!$A:$N, 3, FALSE))</f>
        <v>Keshi</v>
      </c>
      <c r="I98" s="144">
        <f>IF(F98="", "", VLOOKUP(F98, 'MASTER LIST'!$A:$N, 5, FALSE))</f>
        <v>40644</v>
      </c>
      <c r="J98" s="145" t="str">
        <f>IF(F98="", "", VLOOKUP(F98, 'MASTER LIST'!$A:$N, 4, FALSE))</f>
        <v>F</v>
      </c>
      <c r="K98" s="145" t="str">
        <f>IF(F98="", "", VLOOKUP(F98, 'MASTER LIST'!$A:$N, 13, FALSE))</f>
        <v>U16</v>
      </c>
      <c r="L98" s="143" t="str">
        <f>IF(F98="", "", VLOOKUP(F98, 'MASTER LIST'!$A:$N, 10, FALSE))</f>
        <v>Q-BORNES PAVILLON AC</v>
      </c>
      <c r="M98" s="146" t="str">
        <f>IF(F98="", "", VLOOKUP(F98, 'MASTER LIST'!$A:$N, 11, FALSE))</f>
        <v>QB</v>
      </c>
      <c r="N98" s="344"/>
    </row>
    <row r="99" spans="2:14" s="113" customFormat="1" ht="39.950000000000003" customHeight="1" x14ac:dyDescent="0.35">
      <c r="B99" s="103"/>
      <c r="C99" s="190"/>
      <c r="D99" s="190">
        <v>1562</v>
      </c>
      <c r="E99" s="168" t="s">
        <v>248</v>
      </c>
      <c r="F99" s="168">
        <v>3431</v>
      </c>
      <c r="G99" s="143" t="str">
        <f>IF(F99="", "", VLOOKUP(F99, 'MASTER LIST'!$A:$N, 2, FALSE))</f>
        <v>SANNASSEE</v>
      </c>
      <c r="H99" s="143" t="str">
        <f>IF(F99="", "", VLOOKUP(F99, 'MASTER LIST'!$A:$N, 3, FALSE))</f>
        <v>Celena Kiara</v>
      </c>
      <c r="I99" s="144">
        <f>IF(F99="", "", VLOOKUP(F99, 'MASTER LIST'!$A:$N, 5, FALSE))</f>
        <v>40769</v>
      </c>
      <c r="J99" s="145" t="str">
        <f>IF(F99="", "", VLOOKUP(F99, 'MASTER LIST'!$A:$N, 4, FALSE))</f>
        <v>F</v>
      </c>
      <c r="K99" s="145" t="str">
        <f>IF(F99="", "", VLOOKUP(F99, 'MASTER LIST'!$A:$N, 13, FALSE))</f>
        <v>U16</v>
      </c>
      <c r="L99" s="143" t="str">
        <f>IF(F99="", "", VLOOKUP(F99, 'MASTER LIST'!$A:$N, 10, FALSE))</f>
        <v>Q-BORNES PAVILLON AC</v>
      </c>
      <c r="M99" s="146" t="str">
        <f>IF(F99="", "", VLOOKUP(F99, 'MASTER LIST'!$A:$N, 11, FALSE))</f>
        <v>QB</v>
      </c>
      <c r="N99" s="344"/>
    </row>
    <row r="100" spans="2:14" s="113" customFormat="1" ht="39.950000000000003" customHeight="1" x14ac:dyDescent="0.35">
      <c r="B100" s="103"/>
      <c r="C100" s="190"/>
      <c r="D100" s="190">
        <v>1563</v>
      </c>
      <c r="E100" s="168" t="s">
        <v>248</v>
      </c>
      <c r="F100" s="168">
        <v>3892</v>
      </c>
      <c r="G100" s="143" t="str">
        <f>IF(F100="", "", VLOOKUP(F100, 'MASTER LIST'!$A:$N, 2, FALSE))</f>
        <v>SEEAM</v>
      </c>
      <c r="H100" s="143" t="str">
        <f>IF(F100="", "", VLOOKUP(F100, 'MASTER LIST'!$A:$N, 3, FALSE))</f>
        <v>Linaelle</v>
      </c>
      <c r="I100" s="144">
        <f>IF(F100="", "", VLOOKUP(F100, 'MASTER LIST'!$A:$N, 5, FALSE))</f>
        <v>40638</v>
      </c>
      <c r="J100" s="145" t="str">
        <f>IF(F100="", "", VLOOKUP(F100, 'MASTER LIST'!$A:$N, 4, FALSE))</f>
        <v>F</v>
      </c>
      <c r="K100" s="145" t="str">
        <f>IF(F100="", "", VLOOKUP(F100, 'MASTER LIST'!$A:$N, 13, FALSE))</f>
        <v>U16</v>
      </c>
      <c r="L100" s="143" t="str">
        <f>IF(F100="", "", VLOOKUP(F100, 'MASTER LIST'!$A:$N, 10, FALSE))</f>
        <v>Q-BORNES PAVILLON AC</v>
      </c>
      <c r="M100" s="146" t="str">
        <f>IF(F100="", "", VLOOKUP(F100, 'MASTER LIST'!$A:$N, 11, FALSE))</f>
        <v>QB</v>
      </c>
      <c r="N100" s="344"/>
    </row>
    <row r="101" spans="2:14" s="113" customFormat="1" ht="39.950000000000003" customHeight="1" x14ac:dyDescent="0.35">
      <c r="B101" s="103"/>
      <c r="C101" s="190"/>
      <c r="D101" s="190">
        <v>1564</v>
      </c>
      <c r="E101" s="168" t="s">
        <v>248</v>
      </c>
      <c r="F101" s="168">
        <v>4017</v>
      </c>
      <c r="G101" s="143" t="str">
        <f>IF(F101="", "", VLOOKUP(F101, 'MASTER LIST'!$A:$N, 2, FALSE))</f>
        <v>SOODARCHAND</v>
      </c>
      <c r="H101" s="143" t="str">
        <f>IF(F101="", "", VLOOKUP(F101, 'MASTER LIST'!$A:$N, 3, FALSE))</f>
        <v>Marie Michelle Solene</v>
      </c>
      <c r="I101" s="144">
        <f>IF(F101="", "", VLOOKUP(F101, 'MASTER LIST'!$A:$N, 5, FALSE))</f>
        <v>40565</v>
      </c>
      <c r="J101" s="145" t="str">
        <f>IF(F101="", "", VLOOKUP(F101, 'MASTER LIST'!$A:$N, 4, FALSE))</f>
        <v>F</v>
      </c>
      <c r="K101" s="145" t="str">
        <f>IF(F101="", "", VLOOKUP(F101, 'MASTER LIST'!$A:$N, 13, FALSE))</f>
        <v>U16</v>
      </c>
      <c r="L101" s="143" t="str">
        <f>IF(F101="", "", VLOOKUP(F101, 'MASTER LIST'!$A:$N, 10, FALSE))</f>
        <v>Q-BORNES PAVILLON AC</v>
      </c>
      <c r="M101" s="146" t="str">
        <f>IF(F101="", "", VLOOKUP(F101, 'MASTER LIST'!$A:$N, 11, FALSE))</f>
        <v>QB</v>
      </c>
      <c r="N101" s="344"/>
    </row>
    <row r="102" spans="2:14" s="113" customFormat="1" ht="39.950000000000003" customHeight="1" x14ac:dyDescent="0.35">
      <c r="B102" s="103"/>
      <c r="C102" s="190"/>
      <c r="D102" s="190"/>
      <c r="E102" s="168"/>
      <c r="F102" s="168"/>
      <c r="G102" s="143"/>
      <c r="H102" s="143"/>
      <c r="I102" s="144"/>
      <c r="J102" s="145"/>
      <c r="K102" s="145"/>
      <c r="L102" s="143"/>
      <c r="M102" s="146"/>
      <c r="N102" s="344"/>
    </row>
    <row r="103" spans="2:14" s="113" customFormat="1" ht="39.950000000000003" customHeight="1" x14ac:dyDescent="0.35">
      <c r="B103" s="103"/>
      <c r="C103" s="190"/>
      <c r="D103" s="190">
        <v>1764</v>
      </c>
      <c r="E103" s="168"/>
      <c r="F103" s="168"/>
      <c r="G103" s="293" t="s">
        <v>1621</v>
      </c>
      <c r="H103" s="293" t="s">
        <v>1632</v>
      </c>
      <c r="I103" s="294"/>
      <c r="J103" s="295" t="s">
        <v>201</v>
      </c>
      <c r="K103" s="295" t="s">
        <v>202</v>
      </c>
      <c r="L103" s="293" t="s">
        <v>7199</v>
      </c>
      <c r="M103" s="146"/>
      <c r="N103" s="344"/>
    </row>
    <row r="104" spans="2:14" s="113" customFormat="1" ht="39.950000000000003" customHeight="1" x14ac:dyDescent="0.35">
      <c r="B104" s="103"/>
      <c r="C104" s="190"/>
      <c r="D104" s="190">
        <v>1765</v>
      </c>
      <c r="E104" s="168"/>
      <c r="F104" s="168"/>
      <c r="G104" s="329" t="s">
        <v>7207</v>
      </c>
      <c r="H104" s="293" t="s">
        <v>7208</v>
      </c>
      <c r="I104" s="294"/>
      <c r="J104" s="295" t="s">
        <v>201</v>
      </c>
      <c r="K104" s="295" t="s">
        <v>202</v>
      </c>
      <c r="L104" s="293" t="s">
        <v>7199</v>
      </c>
      <c r="M104" s="146"/>
      <c r="N104" s="344"/>
    </row>
    <row r="105" spans="2:14" s="113" customFormat="1" ht="39.950000000000003" customHeight="1" x14ac:dyDescent="0.35">
      <c r="B105" s="103"/>
      <c r="C105" s="190"/>
      <c r="D105" s="190"/>
      <c r="E105" s="168"/>
      <c r="F105" s="168"/>
      <c r="G105" s="143"/>
      <c r="H105" s="143"/>
      <c r="I105" s="144"/>
      <c r="J105" s="145"/>
      <c r="K105" s="145"/>
      <c r="L105" s="143"/>
      <c r="M105" s="146"/>
      <c r="N105" s="344"/>
    </row>
    <row r="106" spans="2:14" s="113" customFormat="1" ht="39.950000000000003" customHeight="1" x14ac:dyDescent="0.35">
      <c r="B106" s="103"/>
      <c r="C106" s="190"/>
      <c r="D106" s="190">
        <v>1565</v>
      </c>
      <c r="E106" s="168" t="s">
        <v>248</v>
      </c>
      <c r="F106" s="168">
        <v>1572</v>
      </c>
      <c r="G106" s="143" t="str">
        <f>IF(F106="", "", VLOOKUP(F106, 'MASTER LIST'!$A:$N, 2, FALSE))</f>
        <v>BAPTISTE</v>
      </c>
      <c r="H106" s="143" t="str">
        <f>IF(F106="", "", VLOOKUP(F106, 'MASTER LIST'!$A:$N, 3, FALSE))</f>
        <v>Alyssa</v>
      </c>
      <c r="I106" s="144">
        <f>IF(F106="", "", VLOOKUP(F106, 'MASTER LIST'!$A:$N, 5, FALSE))</f>
        <v>40361</v>
      </c>
      <c r="J106" s="145" t="str">
        <f>IF(F106="", "", VLOOKUP(F106, 'MASTER LIST'!$A:$N, 4, FALSE))</f>
        <v>F</v>
      </c>
      <c r="K106" s="145" t="str">
        <f>IF(F106="", "", VLOOKUP(F106, 'MASTER LIST'!$A:$N, 13, FALSE))</f>
        <v>U16</v>
      </c>
      <c r="L106" s="143" t="str">
        <f>IF(F106="", "", VLOOKUP(F106, 'MASTER LIST'!$A:$N, 10, FALSE))</f>
        <v>RISING PHOENIX AC</v>
      </c>
      <c r="M106" s="146" t="str">
        <f>IF(F106="", "", VLOOKUP(F106, 'MASTER LIST'!$A:$N, 11, FALSE))</f>
        <v>VCPH</v>
      </c>
      <c r="N106" s="344"/>
    </row>
    <row r="107" spans="2:14" s="113" customFormat="1" ht="39.950000000000003" customHeight="1" x14ac:dyDescent="0.35">
      <c r="B107" s="103"/>
      <c r="C107" s="190"/>
      <c r="D107" s="190">
        <v>1566</v>
      </c>
      <c r="E107" s="168" t="s">
        <v>248</v>
      </c>
      <c r="F107" s="168">
        <v>1597</v>
      </c>
      <c r="G107" s="143" t="str">
        <f>IF(F107="", "", VLOOKUP(F107, 'MASTER LIST'!$A:$N, 2, FALSE))</f>
        <v>SIBARTIE D'SA</v>
      </c>
      <c r="H107" s="143" t="str">
        <f>IF(F107="", "", VLOOKUP(F107, 'MASTER LIST'!$A:$N, 3, FALSE))</f>
        <v>Neha</v>
      </c>
      <c r="I107" s="144">
        <f>IF(F107="", "", VLOOKUP(F107, 'MASTER LIST'!$A:$N, 5, FALSE))</f>
        <v>40408</v>
      </c>
      <c r="J107" s="145" t="str">
        <f>IF(F107="", "", VLOOKUP(F107, 'MASTER LIST'!$A:$N, 4, FALSE))</f>
        <v>F</v>
      </c>
      <c r="K107" s="145" t="str">
        <f>IF(F107="", "", VLOOKUP(F107, 'MASTER LIST'!$A:$N, 13, FALSE))</f>
        <v>U16</v>
      </c>
      <c r="L107" s="143" t="str">
        <f>IF(F107="", "", VLOOKUP(F107, 'MASTER LIST'!$A:$N, 10, FALSE))</f>
        <v>RISING PHOENIX AC</v>
      </c>
      <c r="M107" s="146" t="str">
        <f>IF(F107="", "", VLOOKUP(F107, 'MASTER LIST'!$A:$N, 11, FALSE))</f>
        <v>VCPH</v>
      </c>
      <c r="N107" s="344"/>
    </row>
    <row r="108" spans="2:14" s="113" customFormat="1" ht="39.950000000000003" customHeight="1" x14ac:dyDescent="0.35">
      <c r="B108" s="103"/>
      <c r="C108" s="190"/>
      <c r="D108" s="190"/>
      <c r="E108" s="168"/>
      <c r="F108" s="168"/>
      <c r="G108" s="143"/>
      <c r="H108" s="143"/>
      <c r="I108" s="144"/>
      <c r="J108" s="145"/>
      <c r="K108" s="145"/>
      <c r="L108" s="143"/>
      <c r="M108" s="146"/>
      <c r="N108" s="344"/>
    </row>
    <row r="109" spans="2:14" s="113" customFormat="1" ht="39.950000000000003" customHeight="1" x14ac:dyDescent="0.35">
      <c r="B109" s="103"/>
      <c r="C109" s="190"/>
      <c r="D109" s="190">
        <v>1567</v>
      </c>
      <c r="E109" s="168" t="s">
        <v>248</v>
      </c>
      <c r="F109" s="168">
        <v>1093</v>
      </c>
      <c r="G109" s="143" t="str">
        <f>IF(F109="", "", VLOOKUP(F109, 'MASTER LIST'!$A:$N, 2, FALSE))</f>
        <v>JASMIN</v>
      </c>
      <c r="H109" s="143" t="str">
        <f>IF(F109="", "", VLOOKUP(F109, 'MASTER LIST'!$A:$N, 3, FALSE))</f>
        <v>Kendra</v>
      </c>
      <c r="I109" s="144">
        <f>IF(F109="", "", VLOOKUP(F109, 'MASTER LIST'!$A:$N, 5, FALSE))</f>
        <v>40738</v>
      </c>
      <c r="J109" s="145" t="str">
        <f>IF(F109="", "", VLOOKUP(F109, 'MASTER LIST'!$A:$N, 4, FALSE))</f>
        <v>F</v>
      </c>
      <c r="K109" s="145" t="str">
        <f>IF(F109="", "", VLOOKUP(F109, 'MASTER LIST'!$A:$N, 13, FALSE))</f>
        <v>U16</v>
      </c>
      <c r="L109" s="143" t="s">
        <v>7138</v>
      </c>
      <c r="M109" s="146" t="str">
        <f>IF(F109="", "", VLOOKUP(F109, 'MASTER LIST'!$A:$N, 11, FALSE))</f>
        <v>GP</v>
      </c>
      <c r="N109" s="344"/>
    </row>
    <row r="110" spans="2:14" s="113" customFormat="1" ht="39.950000000000003" customHeight="1" x14ac:dyDescent="0.35">
      <c r="B110" s="103"/>
      <c r="C110" s="190"/>
      <c r="D110" s="190">
        <v>1568</v>
      </c>
      <c r="E110" s="168" t="s">
        <v>248</v>
      </c>
      <c r="F110" s="168">
        <v>4275</v>
      </c>
      <c r="G110" s="143" t="str">
        <f>IF(F110="", "", VLOOKUP(F110, 'MASTER LIST'!$A:$N, 2, FALSE))</f>
        <v>NAIKO</v>
      </c>
      <c r="H110" s="143" t="str">
        <f>IF(F110="", "", VLOOKUP(F110, 'MASTER LIST'!$A:$N, 3, FALSE))</f>
        <v xml:space="preserve">Syona </v>
      </c>
      <c r="I110" s="144">
        <f>IF(F110="", "", VLOOKUP(F110, 'MASTER LIST'!$A:$N, 5, FALSE))</f>
        <v>40333</v>
      </c>
      <c r="J110" s="145" t="str">
        <f>IF(F110="", "", VLOOKUP(F110, 'MASTER LIST'!$A:$N, 4, FALSE))</f>
        <v>F</v>
      </c>
      <c r="K110" s="145" t="str">
        <f>IF(F110="", "", VLOOKUP(F110, 'MASTER LIST'!$A:$N, 13, FALSE))</f>
        <v>U16</v>
      </c>
      <c r="L110" s="143" t="s">
        <v>7138</v>
      </c>
      <c r="M110" s="146" t="str">
        <f>IF(F110="", "", VLOOKUP(F110, 'MASTER LIST'!$A:$N, 11, FALSE))</f>
        <v>GP</v>
      </c>
      <c r="N110" s="344"/>
    </row>
    <row r="111" spans="2:14" s="113" customFormat="1" ht="35.1" customHeight="1" x14ac:dyDescent="0.35">
      <c r="B111" s="103"/>
      <c r="C111" s="190"/>
      <c r="D111" s="190">
        <v>1569</v>
      </c>
      <c r="E111" s="168" t="s">
        <v>248</v>
      </c>
      <c r="F111" s="168">
        <v>1092</v>
      </c>
      <c r="G111" s="143" t="str">
        <f>IF(F111="", "", VLOOKUP(F111, 'MASTER LIST'!$A:$N, 2, FALSE))</f>
        <v>RAMUDU</v>
      </c>
      <c r="H111" s="143" t="str">
        <f>IF(F111="", "", VLOOKUP(F111, 'MASTER LIST'!$A:$N, 3, FALSE))</f>
        <v>Kelisha</v>
      </c>
      <c r="I111" s="144">
        <f>IF(F111="", "", VLOOKUP(F111, 'MASTER LIST'!$A:$N, 5, FALSE))</f>
        <v>40397</v>
      </c>
      <c r="J111" s="145" t="str">
        <f>IF(F111="", "", VLOOKUP(F111, 'MASTER LIST'!$A:$N, 4, FALSE))</f>
        <v>F</v>
      </c>
      <c r="K111" s="145" t="str">
        <f>IF(F111="", "", VLOOKUP(F111, 'MASTER LIST'!$A:$N, 13, FALSE))</f>
        <v>U16</v>
      </c>
      <c r="L111" s="143" t="s">
        <v>7138</v>
      </c>
      <c r="M111" s="146" t="str">
        <f>IF(F111="", "", VLOOKUP(F111, 'MASTER LIST'!$A:$N, 11, FALSE))</f>
        <v>GP</v>
      </c>
      <c r="N111" s="344"/>
    </row>
    <row r="112" spans="2:14" s="113" customFormat="1" ht="35.1" customHeight="1" x14ac:dyDescent="0.35">
      <c r="B112" s="103"/>
      <c r="C112" s="190"/>
      <c r="D112" s="190"/>
      <c r="E112" s="168"/>
      <c r="F112" s="168"/>
      <c r="G112" s="143"/>
      <c r="H112" s="143"/>
      <c r="I112" s="144"/>
      <c r="J112" s="145"/>
      <c r="K112" s="145"/>
      <c r="L112" s="143"/>
      <c r="M112" s="146"/>
      <c r="N112" s="344"/>
    </row>
    <row r="113" spans="2:14" s="113" customFormat="1" ht="35.1" customHeight="1" x14ac:dyDescent="0.35">
      <c r="B113" s="103"/>
      <c r="C113" s="190"/>
      <c r="D113" s="190">
        <v>1763</v>
      </c>
      <c r="E113" s="168"/>
      <c r="F113" s="168"/>
      <c r="G113" s="293" t="s">
        <v>3547</v>
      </c>
      <c r="H113" s="293" t="s">
        <v>7198</v>
      </c>
      <c r="I113" s="294"/>
      <c r="J113" s="295" t="s">
        <v>201</v>
      </c>
      <c r="K113" s="295" t="s">
        <v>202</v>
      </c>
      <c r="L113" s="293" t="s">
        <v>7196</v>
      </c>
      <c r="M113" s="146"/>
      <c r="N113" s="344"/>
    </row>
    <row r="114" spans="2:14" s="113" customFormat="1" ht="35.1" customHeight="1" x14ac:dyDescent="0.35">
      <c r="B114" s="103"/>
      <c r="C114" s="190"/>
      <c r="D114" s="190"/>
      <c r="E114" s="168"/>
      <c r="F114" s="168"/>
      <c r="G114" s="143"/>
      <c r="H114" s="143"/>
      <c r="I114" s="144"/>
      <c r="J114" s="145"/>
      <c r="K114" s="145"/>
      <c r="L114" s="143"/>
      <c r="M114" s="146"/>
      <c r="N114" s="344"/>
    </row>
    <row r="115" spans="2:14" s="113" customFormat="1" ht="35.1" customHeight="1" x14ac:dyDescent="0.35">
      <c r="B115" s="103"/>
      <c r="C115" s="190"/>
      <c r="D115" s="190">
        <v>1570</v>
      </c>
      <c r="E115" s="168" t="s">
        <v>248</v>
      </c>
      <c r="F115" s="168">
        <v>3696</v>
      </c>
      <c r="G115" s="143" t="str">
        <f>IF(F115="", "", VLOOKUP(F115, 'MASTER LIST'!$A:$N, 2, FALSE))</f>
        <v xml:space="preserve">JEANNE </v>
      </c>
      <c r="H115" s="143" t="str">
        <f>IF(F115="", "", VLOOKUP(F115, 'MASTER LIST'!$A:$N, 3, FALSE))</f>
        <v xml:space="preserve">Evan Jelly </v>
      </c>
      <c r="I115" s="144">
        <f>IF(F115="", "", VLOOKUP(F115, 'MASTER LIST'!$A:$N, 5, FALSE))</f>
        <v>40862</v>
      </c>
      <c r="J115" s="145" t="str">
        <f>IF(F115="", "", VLOOKUP(F115, 'MASTER LIST'!$A:$N, 4, FALSE))</f>
        <v>F</v>
      </c>
      <c r="K115" s="145" t="str">
        <f>IF(F115="", "", VLOOKUP(F115, 'MASTER LIST'!$A:$N, 13, FALSE))</f>
        <v>U16</v>
      </c>
      <c r="L115" s="143" t="str">
        <f>IF(F115="", "", VLOOKUP(F115, 'MASTER LIST'!$A:$N, 10, FALSE))</f>
        <v>ROSE BELLE AC</v>
      </c>
      <c r="M115" s="146" t="str">
        <f>IF(F115="", "", VLOOKUP(F115, 'MASTER LIST'!$A:$N, 11, FALSE))</f>
        <v>GP</v>
      </c>
      <c r="N115" s="344"/>
    </row>
    <row r="116" spans="2:14" s="113" customFormat="1" ht="35.1" customHeight="1" x14ac:dyDescent="0.35">
      <c r="B116" s="103"/>
      <c r="C116" s="190"/>
      <c r="D116" s="190"/>
      <c r="E116" s="168"/>
      <c r="F116" s="168"/>
      <c r="G116" s="143"/>
      <c r="H116" s="143"/>
      <c r="I116" s="144"/>
      <c r="J116" s="145"/>
      <c r="K116" s="145"/>
      <c r="L116" s="143"/>
      <c r="M116" s="146"/>
      <c r="N116" s="344"/>
    </row>
    <row r="117" spans="2:14" s="113" customFormat="1" ht="35.1" customHeight="1" x14ac:dyDescent="0.35">
      <c r="B117" s="103"/>
      <c r="C117" s="190"/>
      <c r="D117" s="190">
        <v>1750</v>
      </c>
      <c r="E117" s="168"/>
      <c r="F117" s="168"/>
      <c r="G117" s="143" t="s">
        <v>7137</v>
      </c>
      <c r="H117" s="143" t="s">
        <v>7134</v>
      </c>
      <c r="I117" s="144"/>
      <c r="J117" s="145" t="s">
        <v>201</v>
      </c>
      <c r="K117" s="145" t="s">
        <v>202</v>
      </c>
      <c r="L117" s="143" t="s">
        <v>3</v>
      </c>
      <c r="M117" s="146" t="str">
        <f>IF(F117="", "", VLOOKUP(F117, 'MASTER LIST'!$A:$N, 11, FALSE))</f>
        <v/>
      </c>
      <c r="N117" s="344"/>
    </row>
    <row r="118" spans="2:14" s="113" customFormat="1" ht="35.1" customHeight="1" x14ac:dyDescent="0.35">
      <c r="B118" s="103"/>
      <c r="C118" s="190"/>
      <c r="D118" s="190">
        <v>1571</v>
      </c>
      <c r="E118" s="168" t="s">
        <v>248</v>
      </c>
      <c r="F118" s="168">
        <v>3587</v>
      </c>
      <c r="G118" s="143" t="str">
        <f>IF(F118="", "", VLOOKUP(F118, 'MASTER LIST'!$A:$N, 2, FALSE))</f>
        <v>BEEHARRY</v>
      </c>
      <c r="H118" s="143" t="str">
        <f>IF(F118="", "", VLOOKUP(F118, 'MASTER LIST'!$A:$N, 3, FALSE))</f>
        <v>Sophia</v>
      </c>
      <c r="I118" s="144">
        <f>IF(F118="", "", VLOOKUP(F118, 'MASTER LIST'!$A:$N, 5, FALSE))</f>
        <v>40686</v>
      </c>
      <c r="J118" s="145" t="str">
        <f>IF(F118="", "", VLOOKUP(F118, 'MASTER LIST'!$A:$N, 4, FALSE))</f>
        <v>F</v>
      </c>
      <c r="K118" s="145" t="str">
        <f>IF(F118="", "", VLOOKUP(F118, 'MASTER LIST'!$A:$N, 13, FALSE))</f>
        <v>U16</v>
      </c>
      <c r="L118" s="143" t="str">
        <f>IF(F118="", "", VLOOKUP(F118, 'MASTER LIST'!$A:$N, 10, FALSE))</f>
        <v>ROSE HILL AC</v>
      </c>
      <c r="M118" s="146" t="str">
        <f>IF(F118="", "", VLOOKUP(F118, 'MASTER LIST'!$A:$N, 11, FALSE))</f>
        <v>BBRH</v>
      </c>
      <c r="N118" s="344"/>
    </row>
    <row r="119" spans="2:14" s="113" customFormat="1" ht="35.1" customHeight="1" x14ac:dyDescent="0.35">
      <c r="B119" s="103"/>
      <c r="C119" s="190"/>
      <c r="D119" s="190">
        <v>1572</v>
      </c>
      <c r="E119" s="168" t="s">
        <v>248</v>
      </c>
      <c r="F119" s="168">
        <v>2649</v>
      </c>
      <c r="G119" s="143" t="str">
        <f>IF(F119="", "", VLOOKUP(F119, 'MASTER LIST'!$A:$N, 2, FALSE))</f>
        <v>CAMOIN</v>
      </c>
      <c r="H119" s="143" t="str">
        <f>IF(F119="", "", VLOOKUP(F119, 'MASTER LIST'!$A:$N, 3, FALSE))</f>
        <v>Daphene</v>
      </c>
      <c r="I119" s="144">
        <f>IF(F119="", "", VLOOKUP(F119, 'MASTER LIST'!$A:$N, 5, FALSE))</f>
        <v>40495</v>
      </c>
      <c r="J119" s="145" t="str">
        <f>IF(F119="", "", VLOOKUP(F119, 'MASTER LIST'!$A:$N, 4, FALSE))</f>
        <v>F</v>
      </c>
      <c r="K119" s="145" t="str">
        <f>IF(F119="", "", VLOOKUP(F119, 'MASTER LIST'!$A:$N, 13, FALSE))</f>
        <v>U16</v>
      </c>
      <c r="L119" s="143" t="str">
        <f>IF(F119="", "", VLOOKUP(F119, 'MASTER LIST'!$A:$N, 10, FALSE))</f>
        <v>ROSE HILL AC</v>
      </c>
      <c r="M119" s="146" t="str">
        <f>IF(F119="", "", VLOOKUP(F119, 'MASTER LIST'!$A:$N, 11, FALSE))</f>
        <v>BBRH</v>
      </c>
      <c r="N119" s="344"/>
    </row>
    <row r="120" spans="2:14" s="113" customFormat="1" ht="35.1" customHeight="1" x14ac:dyDescent="0.35">
      <c r="B120" s="103"/>
      <c r="C120" s="190"/>
      <c r="D120" s="190">
        <v>1573</v>
      </c>
      <c r="E120" s="168" t="s">
        <v>248</v>
      </c>
      <c r="F120" s="168">
        <v>2086</v>
      </c>
      <c r="G120" s="143" t="str">
        <f>IF(F120="", "", VLOOKUP(F120, 'MASTER LIST'!$A:$N, 2, FALSE))</f>
        <v>EDWARDS</v>
      </c>
      <c r="H120" s="143" t="str">
        <f>IF(F120="", "", VLOOKUP(F120, 'MASTER LIST'!$A:$N, 3, FALSE))</f>
        <v>Miley</v>
      </c>
      <c r="I120" s="144">
        <f>IF(F120="", "", VLOOKUP(F120, 'MASTER LIST'!$A:$N, 5, FALSE))</f>
        <v>40892</v>
      </c>
      <c r="J120" s="145" t="str">
        <f>IF(F120="", "", VLOOKUP(F120, 'MASTER LIST'!$A:$N, 4, FALSE))</f>
        <v>F</v>
      </c>
      <c r="K120" s="145" t="str">
        <f>IF(F120="", "", VLOOKUP(F120, 'MASTER LIST'!$A:$N, 13, FALSE))</f>
        <v>U16</v>
      </c>
      <c r="L120" s="143" t="str">
        <f>IF(F120="", "", VLOOKUP(F120, 'MASTER LIST'!$A:$N, 10, FALSE))</f>
        <v>ROSE HILL AC</v>
      </c>
      <c r="M120" s="146" t="str">
        <f>IF(F120="", "", VLOOKUP(F120, 'MASTER LIST'!$A:$N, 11, FALSE))</f>
        <v>BBRH</v>
      </c>
      <c r="N120" s="344"/>
    </row>
    <row r="121" spans="2:14" s="113" customFormat="1" ht="35.1" customHeight="1" x14ac:dyDescent="0.35">
      <c r="B121" s="103"/>
      <c r="C121" s="190"/>
      <c r="D121" s="190">
        <v>1574</v>
      </c>
      <c r="E121" s="168" t="s">
        <v>248</v>
      </c>
      <c r="F121" s="168">
        <v>2972</v>
      </c>
      <c r="G121" s="143" t="str">
        <f>IF(F121="", "", VLOOKUP(F121, 'MASTER LIST'!$A:$N, 2, FALSE))</f>
        <v xml:space="preserve">FRANCOIS </v>
      </c>
      <c r="H121" s="143" t="str">
        <f>IF(F121="", "", VLOOKUP(F121, 'MASTER LIST'!$A:$N, 3, FALSE))</f>
        <v xml:space="preserve">Melina </v>
      </c>
      <c r="I121" s="144">
        <f>IF(F121="", "", VLOOKUP(F121, 'MASTER LIST'!$A:$N, 5, FALSE))</f>
        <v>40544</v>
      </c>
      <c r="J121" s="145" t="str">
        <f>IF(F121="", "", VLOOKUP(F121, 'MASTER LIST'!$A:$N, 4, FALSE))</f>
        <v>F</v>
      </c>
      <c r="K121" s="145" t="str">
        <f>IF(F121="", "", VLOOKUP(F121, 'MASTER LIST'!$A:$N, 13, FALSE))</f>
        <v>U16</v>
      </c>
      <c r="L121" s="143" t="str">
        <f>IF(F121="", "", VLOOKUP(F121, 'MASTER LIST'!$A:$N, 10, FALSE))</f>
        <v>ROSE HILL AC</v>
      </c>
      <c r="M121" s="146" t="str">
        <f>IF(F121="", "", VLOOKUP(F121, 'MASTER LIST'!$A:$N, 11, FALSE))</f>
        <v>BBRH</v>
      </c>
      <c r="N121" s="344"/>
    </row>
    <row r="122" spans="2:14" s="113" customFormat="1" ht="35.1" customHeight="1" x14ac:dyDescent="0.35">
      <c r="B122" s="103"/>
      <c r="C122" s="190"/>
      <c r="D122" s="190">
        <v>1575</v>
      </c>
      <c r="E122" s="168" t="s">
        <v>248</v>
      </c>
      <c r="F122" s="168">
        <v>2093</v>
      </c>
      <c r="G122" s="143" t="str">
        <f>IF(F122="", "", VLOOKUP(F122, 'MASTER LIST'!$A:$N, 2, FALSE))</f>
        <v>GOONAH</v>
      </c>
      <c r="H122" s="143" t="str">
        <f>IF(F122="", "", VLOOKUP(F122, 'MASTER LIST'!$A:$N, 3, FALSE))</f>
        <v>Maeva</v>
      </c>
      <c r="I122" s="144">
        <f>IF(F122="", "", VLOOKUP(F122, 'MASTER LIST'!$A:$N, 5, FALSE))</f>
        <v>40201</v>
      </c>
      <c r="J122" s="145" t="str">
        <f>IF(F122="", "", VLOOKUP(F122, 'MASTER LIST'!$A:$N, 4, FALSE))</f>
        <v>F</v>
      </c>
      <c r="K122" s="145" t="str">
        <f>IF(F122="", "", VLOOKUP(F122, 'MASTER LIST'!$A:$N, 13, FALSE))</f>
        <v>U16</v>
      </c>
      <c r="L122" s="143" t="str">
        <f>IF(F122="", "", VLOOKUP(F122, 'MASTER LIST'!$A:$N, 10, FALSE))</f>
        <v>ROSE HILL AC</v>
      </c>
      <c r="M122" s="157"/>
      <c r="N122" s="344"/>
    </row>
    <row r="123" spans="2:14" s="113" customFormat="1" ht="35.1" customHeight="1" x14ac:dyDescent="0.35">
      <c r="B123" s="103"/>
      <c r="C123" s="190"/>
      <c r="D123" s="190">
        <v>1576</v>
      </c>
      <c r="E123" s="168" t="s">
        <v>248</v>
      </c>
      <c r="F123" s="168">
        <v>3680</v>
      </c>
      <c r="G123" s="143" t="str">
        <f>IF(F123="", "", VLOOKUP(F123, 'MASTER LIST'!$A:$N, 2, FALSE))</f>
        <v>JAMES</v>
      </c>
      <c r="H123" s="143" t="str">
        <f>IF(F123="", "", VLOOKUP(F123, 'MASTER LIST'!$A:$N, 3, FALSE))</f>
        <v>Jamiela</v>
      </c>
      <c r="I123" s="144">
        <f>IF(F123="", "", VLOOKUP(F123, 'MASTER LIST'!$A:$N, 5, FALSE))</f>
        <v>40733</v>
      </c>
      <c r="J123" s="145" t="str">
        <f>IF(F123="", "", VLOOKUP(F123, 'MASTER LIST'!$A:$N, 4, FALSE))</f>
        <v>F</v>
      </c>
      <c r="K123" s="145" t="str">
        <f>IF(F123="", "", VLOOKUP(F123, 'MASTER LIST'!$A:$N, 13, FALSE))</f>
        <v>U16</v>
      </c>
      <c r="L123" s="143" t="str">
        <f>IF(F123="", "", VLOOKUP(F123, 'MASTER LIST'!$A:$N, 10, FALSE))</f>
        <v>ROSE HILL AC</v>
      </c>
      <c r="M123" s="146" t="str">
        <f>IF(F123="", "", VLOOKUP(F123, 'MASTER LIST'!$A:$N, 11, FALSE))</f>
        <v>BBRH</v>
      </c>
      <c r="N123" s="344"/>
    </row>
    <row r="124" spans="2:14" s="113" customFormat="1" ht="35.1" customHeight="1" x14ac:dyDescent="0.35">
      <c r="B124" s="103"/>
      <c r="C124" s="190"/>
      <c r="D124" s="190">
        <v>1577</v>
      </c>
      <c r="E124" s="168" t="s">
        <v>248</v>
      </c>
      <c r="F124" s="168">
        <v>2504</v>
      </c>
      <c r="G124" s="143" t="str">
        <f>IF(F124="", "", VLOOKUP(F124, 'MASTER LIST'!$A:$N, 2, FALSE))</f>
        <v>LAMOTHE</v>
      </c>
      <c r="H124" s="143" t="str">
        <f>IF(F124="", "", VLOOKUP(F124, 'MASTER LIST'!$A:$N, 3, FALSE))</f>
        <v>Jane</v>
      </c>
      <c r="I124" s="144">
        <f>IF(F124="", "", VLOOKUP(F124, 'MASTER LIST'!$A:$N, 5, FALSE))</f>
        <v>40343</v>
      </c>
      <c r="J124" s="145" t="str">
        <f>IF(F124="", "", VLOOKUP(F124, 'MASTER LIST'!$A:$N, 4, FALSE))</f>
        <v>F</v>
      </c>
      <c r="K124" s="145" t="str">
        <f>IF(F124="", "", VLOOKUP(F124, 'MASTER LIST'!$A:$N, 13, FALSE))</f>
        <v>U16</v>
      </c>
      <c r="L124" s="143" t="str">
        <f>IF(F124="", "", VLOOKUP(F124, 'MASTER LIST'!$A:$N, 10, FALSE))</f>
        <v>ROSE HILL AC</v>
      </c>
      <c r="M124" s="146" t="str">
        <f>IF(F124="", "", VLOOKUP(F124, 'MASTER LIST'!$A:$N, 11, FALSE))</f>
        <v>BBRH</v>
      </c>
      <c r="N124" s="344"/>
    </row>
    <row r="125" spans="2:14" s="113" customFormat="1" ht="39.950000000000003" customHeight="1" x14ac:dyDescent="0.35">
      <c r="B125" s="103"/>
      <c r="C125" s="190"/>
      <c r="D125" s="190">
        <v>1751</v>
      </c>
      <c r="E125" s="168"/>
      <c r="F125" s="168"/>
      <c r="G125" s="143" t="s">
        <v>493</v>
      </c>
      <c r="H125" s="143" t="s">
        <v>4555</v>
      </c>
      <c r="I125" s="144"/>
      <c r="J125" s="145" t="s">
        <v>201</v>
      </c>
      <c r="K125" s="145" t="s">
        <v>202</v>
      </c>
      <c r="L125" s="143" t="s">
        <v>3</v>
      </c>
      <c r="M125" s="146" t="str">
        <f>IF(F125="", "", VLOOKUP(F125, 'MASTER LIST'!$A:$N, 11, FALSE))</f>
        <v/>
      </c>
      <c r="N125" s="344"/>
    </row>
    <row r="126" spans="2:14" s="113" customFormat="1" ht="39.950000000000003" customHeight="1" x14ac:dyDescent="0.35">
      <c r="B126" s="103"/>
      <c r="C126" s="190"/>
      <c r="D126" s="190">
        <v>1752</v>
      </c>
      <c r="E126" s="168"/>
      <c r="F126" s="168"/>
      <c r="G126" s="143" t="s">
        <v>5200</v>
      </c>
      <c r="H126" s="143" t="s">
        <v>5460</v>
      </c>
      <c r="I126" s="144"/>
      <c r="J126" s="145" t="s">
        <v>201</v>
      </c>
      <c r="K126" s="145" t="s">
        <v>202</v>
      </c>
      <c r="L126" s="143" t="s">
        <v>3</v>
      </c>
      <c r="M126" s="146" t="str">
        <f>IF(F126="", "", VLOOKUP(F126, 'MASTER LIST'!$A:$N, 11, FALSE))</f>
        <v/>
      </c>
      <c r="N126" s="344"/>
    </row>
    <row r="127" spans="2:14" s="113" customFormat="1" ht="39.950000000000003" customHeight="1" x14ac:dyDescent="0.35">
      <c r="B127" s="103"/>
      <c r="C127" s="190"/>
      <c r="D127" s="190">
        <v>1578</v>
      </c>
      <c r="E127" s="168" t="s">
        <v>248</v>
      </c>
      <c r="F127" s="168">
        <v>3139</v>
      </c>
      <c r="G127" s="143" t="str">
        <f>IF(F127="", "", VLOOKUP(F127, 'MASTER LIST'!$A:$N, 2, FALSE))</f>
        <v>SEEVATHIAN</v>
      </c>
      <c r="H127" s="143" t="str">
        <f>IF(F127="", "", VLOOKUP(F127, 'MASTER LIST'!$A:$N, 3, FALSE))</f>
        <v>Axelle</v>
      </c>
      <c r="I127" s="144">
        <f>IF(F127="", "", VLOOKUP(F127, 'MASTER LIST'!$A:$N, 5, FALSE))</f>
        <v>40700</v>
      </c>
      <c r="J127" s="145" t="str">
        <f>IF(F127="", "", VLOOKUP(F127, 'MASTER LIST'!$A:$N, 4, FALSE))</f>
        <v>F</v>
      </c>
      <c r="K127" s="145" t="str">
        <f>IF(F127="", "", VLOOKUP(F127, 'MASTER LIST'!$A:$N, 13, FALSE))</f>
        <v>U16</v>
      </c>
      <c r="L127" s="143" t="str">
        <f>IF(F127="", "", VLOOKUP(F127, 'MASTER LIST'!$A:$N, 10, FALSE))</f>
        <v>ROSE HILL AC</v>
      </c>
      <c r="M127" s="146"/>
      <c r="N127" s="344"/>
    </row>
    <row r="128" spans="2:14" s="113" customFormat="1" ht="39.950000000000003" customHeight="1" x14ac:dyDescent="0.35">
      <c r="B128" s="103"/>
      <c r="C128" s="190"/>
      <c r="D128" s="190">
        <v>1579</v>
      </c>
      <c r="E128" s="168" t="s">
        <v>248</v>
      </c>
      <c r="F128" s="168">
        <v>3773</v>
      </c>
      <c r="G128" s="143" t="str">
        <f>IF(F128="", "", VLOOKUP(F128, 'MASTER LIST'!$A:$N, 2, FALSE))</f>
        <v>SOOPRAYEN</v>
      </c>
      <c r="H128" s="143" t="str">
        <f>IF(F128="", "", VLOOKUP(F128, 'MASTER LIST'!$A:$N, 3, FALSE))</f>
        <v>Aaliyal</v>
      </c>
      <c r="I128" s="144">
        <f>IF(F128="", "", VLOOKUP(F128, 'MASTER LIST'!$A:$N, 5, FALSE))</f>
        <v>40451</v>
      </c>
      <c r="J128" s="145" t="str">
        <f>IF(F128="", "", VLOOKUP(F128, 'MASTER LIST'!$A:$N, 4, FALSE))</f>
        <v>F</v>
      </c>
      <c r="K128" s="145" t="str">
        <f>IF(F128="", "", VLOOKUP(F128, 'MASTER LIST'!$A:$N, 13, FALSE))</f>
        <v>U16</v>
      </c>
      <c r="L128" s="143" t="str">
        <f>IF(F128="", "", VLOOKUP(F128, 'MASTER LIST'!$A:$N, 10, FALSE))</f>
        <v>ROSE HILL AC</v>
      </c>
      <c r="M128" s="146"/>
      <c r="N128" s="344"/>
    </row>
    <row r="129" spans="1:14" s="113" customFormat="1" ht="39.950000000000003" customHeight="1" x14ac:dyDescent="0.35">
      <c r="B129" s="103"/>
      <c r="C129" s="190"/>
      <c r="D129" s="190">
        <v>1580</v>
      </c>
      <c r="E129" s="168" t="s">
        <v>248</v>
      </c>
      <c r="F129" s="168">
        <v>3681</v>
      </c>
      <c r="G129" s="143" t="str">
        <f>IF(F129="", "", VLOOKUP(F129, 'MASTER LIST'!$A:$N, 2, FALSE))</f>
        <v>VEERARAGOO</v>
      </c>
      <c r="H129" s="143" t="str">
        <f>IF(F129="", "", VLOOKUP(F129, 'MASTER LIST'!$A:$N, 3, FALSE))</f>
        <v>Alison</v>
      </c>
      <c r="I129" s="144">
        <f>IF(F129="", "", VLOOKUP(F129, 'MASTER LIST'!$A:$N, 5, FALSE))</f>
        <v>40820</v>
      </c>
      <c r="J129" s="145" t="str">
        <f>IF(F129="", "", VLOOKUP(F129, 'MASTER LIST'!$A:$N, 4, FALSE))</f>
        <v>F</v>
      </c>
      <c r="K129" s="145" t="str">
        <f>IF(F129="", "", VLOOKUP(F129, 'MASTER LIST'!$A:$N, 13, FALSE))</f>
        <v>U16</v>
      </c>
      <c r="L129" s="143" t="str">
        <f>IF(F129="", "", VLOOKUP(F129, 'MASTER LIST'!$A:$N, 10, FALSE))</f>
        <v>ROSE HILL AC</v>
      </c>
      <c r="M129" s="146"/>
      <c r="N129" s="344"/>
    </row>
    <row r="130" spans="1:14" s="113" customFormat="1" ht="39.950000000000003" customHeight="1" x14ac:dyDescent="0.35">
      <c r="B130" s="103"/>
      <c r="C130" s="190"/>
      <c r="D130" s="190"/>
      <c r="E130" s="168"/>
      <c r="F130" s="168"/>
      <c r="G130" s="143"/>
      <c r="H130" s="143"/>
      <c r="I130" s="144"/>
      <c r="J130" s="145"/>
      <c r="K130" s="145"/>
      <c r="L130" s="143"/>
      <c r="M130" s="146"/>
      <c r="N130" s="344"/>
    </row>
    <row r="131" spans="1:14" s="113" customFormat="1" ht="39.950000000000003" customHeight="1" x14ac:dyDescent="0.35">
      <c r="B131" s="103"/>
      <c r="C131" s="190"/>
      <c r="D131" s="190">
        <v>1757</v>
      </c>
      <c r="E131" s="254"/>
      <c r="F131" s="254"/>
      <c r="G131" s="143" t="s">
        <v>7140</v>
      </c>
      <c r="H131" s="143" t="s">
        <v>7141</v>
      </c>
      <c r="I131" s="144"/>
      <c r="J131" s="145" t="s">
        <v>201</v>
      </c>
      <c r="K131" s="145" t="s">
        <v>202</v>
      </c>
      <c r="L131" s="143" t="s">
        <v>7167</v>
      </c>
      <c r="M131" s="146"/>
      <c r="N131" s="344"/>
    </row>
    <row r="132" spans="1:14" s="113" customFormat="1" ht="39.950000000000003" customHeight="1" x14ac:dyDescent="0.35">
      <c r="B132" s="103"/>
      <c r="C132" s="190"/>
      <c r="D132" s="190">
        <v>1762</v>
      </c>
      <c r="E132" s="254"/>
      <c r="F132" s="254"/>
      <c r="G132" s="143" t="s">
        <v>1558</v>
      </c>
      <c r="H132" s="143" t="s">
        <v>2457</v>
      </c>
      <c r="I132" s="144"/>
      <c r="J132" s="145" t="s">
        <v>201</v>
      </c>
      <c r="K132" s="145" t="s">
        <v>202</v>
      </c>
      <c r="L132" s="143" t="s">
        <v>13</v>
      </c>
      <c r="M132" s="146"/>
      <c r="N132" s="344"/>
    </row>
    <row r="133" spans="1:14" s="113" customFormat="1" ht="35.1" customHeight="1" x14ac:dyDescent="0.35">
      <c r="B133" s="103"/>
      <c r="C133" s="190"/>
      <c r="D133" s="190">
        <v>1581</v>
      </c>
      <c r="E133" s="254" t="s">
        <v>248</v>
      </c>
      <c r="F133" s="254">
        <v>4244</v>
      </c>
      <c r="G133" s="143" t="str">
        <f>IF(F133="", "", VLOOKUP(F133, 'MASTER LIST'!$A:$N, 2, FALSE))</f>
        <v>DESMARAIS</v>
      </c>
      <c r="H133" s="143" t="str">
        <f>IF(F133="", "", VLOOKUP(F133, 'MASTER LIST'!$A:$N, 3, FALSE))</f>
        <v>Marie Evalouna</v>
      </c>
      <c r="I133" s="144" t="str">
        <f>IF(F133="", "", VLOOKUP(F133, 'MASTER LIST'!$A:$N, 5, FALSE))</f>
        <v>19/03/2011</v>
      </c>
      <c r="J133" s="145" t="str">
        <f>IF(F133="", "", VLOOKUP(F133, 'MASTER LIST'!$A:$N, 4, FALSE))</f>
        <v>F</v>
      </c>
      <c r="K133" s="145" t="str">
        <f>IF(F133="", "", VLOOKUP(F133, 'MASTER LIST'!$A:$N, 13, FALSE))</f>
        <v>U16</v>
      </c>
      <c r="L133" s="143" t="str">
        <f>IF(F133="", "", VLOOKUP(F133, 'MASTER LIST'!$A:$N, 10, FALSE))</f>
        <v>SOUILLAC AC</v>
      </c>
      <c r="M133" s="146" t="str">
        <f>IF(F133="", "", VLOOKUP(F133, 'MASTER LIST'!$A:$N, 11, FALSE))</f>
        <v>SAV</v>
      </c>
      <c r="N133" s="344"/>
    </row>
    <row r="134" spans="1:14" s="113" customFormat="1" ht="35.1" customHeight="1" x14ac:dyDescent="0.35">
      <c r="B134" s="103"/>
      <c r="C134" s="190"/>
      <c r="D134" s="190">
        <v>1582</v>
      </c>
      <c r="E134" s="254" t="s">
        <v>248</v>
      </c>
      <c r="F134" s="254">
        <v>1804</v>
      </c>
      <c r="G134" s="143" t="str">
        <f>IF(F134="", "", VLOOKUP(F134, 'MASTER LIST'!$A:$N, 2, FALSE))</f>
        <v>HENNQUIN</v>
      </c>
      <c r="H134" s="143" t="str">
        <f>IF(F134="", "", VLOOKUP(F134, 'MASTER LIST'!$A:$N, 3, FALSE))</f>
        <v>Trisha</v>
      </c>
      <c r="I134" s="144">
        <f>IF(F134="", "", VLOOKUP(F134, 'MASTER LIST'!$A:$N, 5, FALSE))</f>
        <v>40350</v>
      </c>
      <c r="J134" s="145" t="str">
        <f>IF(F134="", "", VLOOKUP(F134, 'MASTER LIST'!$A:$N, 4, FALSE))</f>
        <v>F</v>
      </c>
      <c r="K134" s="145" t="str">
        <f>IF(F134="", "", VLOOKUP(F134, 'MASTER LIST'!$A:$N, 13, FALSE))</f>
        <v>U16</v>
      </c>
      <c r="L134" s="143" t="str">
        <f>IF(F134="", "", VLOOKUP(F134, 'MASTER LIST'!$A:$N, 10, FALSE))</f>
        <v>SOUILLAC AC</v>
      </c>
      <c r="M134" s="146" t="str">
        <f>IF(F134="", "", VLOOKUP(F134, 'MASTER LIST'!$A:$N, 11, FALSE))</f>
        <v>SAV</v>
      </c>
      <c r="N134" s="344"/>
    </row>
    <row r="135" spans="1:14" s="113" customFormat="1" ht="35.1" customHeight="1" x14ac:dyDescent="0.35">
      <c r="B135" s="103"/>
      <c r="C135" s="190"/>
      <c r="D135" s="190">
        <v>1583</v>
      </c>
      <c r="E135" s="254" t="s">
        <v>248</v>
      </c>
      <c r="F135" s="254">
        <v>3305</v>
      </c>
      <c r="G135" s="143" t="str">
        <f>IF(F135="", "", VLOOKUP(F135, 'MASTER LIST'!$A:$N, 2, FALSE))</f>
        <v>JEETUN</v>
      </c>
      <c r="H135" s="143" t="str">
        <f>IF(F135="", "", VLOOKUP(F135, 'MASTER LIST'!$A:$N, 3, FALSE))</f>
        <v>Premishta</v>
      </c>
      <c r="I135" s="144">
        <f>IF(F135="", "", VLOOKUP(F135, 'MASTER LIST'!$A:$N, 5, FALSE))</f>
        <v>40512</v>
      </c>
      <c r="J135" s="145" t="str">
        <f>IF(F135="", "", VLOOKUP(F135, 'MASTER LIST'!$A:$N, 4, FALSE))</f>
        <v>F</v>
      </c>
      <c r="K135" s="145" t="str">
        <f>IF(F135="", "", VLOOKUP(F135, 'MASTER LIST'!$A:$N, 13, FALSE))</f>
        <v>U16</v>
      </c>
      <c r="L135" s="143" t="str">
        <f>IF(F135="", "", VLOOKUP(F135, 'MASTER LIST'!$A:$N, 10, FALSE))</f>
        <v>SOUILLAC AC</v>
      </c>
      <c r="M135" s="146" t="str">
        <f>IF(F135="", "", VLOOKUP(F135, 'MASTER LIST'!$A:$N, 11, FALSE))</f>
        <v>SAV</v>
      </c>
      <c r="N135" s="344"/>
    </row>
    <row r="136" spans="1:14" s="113" customFormat="1" ht="35.1" customHeight="1" x14ac:dyDescent="0.35">
      <c r="B136" s="103"/>
      <c r="C136" s="190"/>
      <c r="D136" s="190">
        <v>1584</v>
      </c>
      <c r="E136" s="254" t="s">
        <v>247</v>
      </c>
      <c r="F136" s="254">
        <v>3744</v>
      </c>
      <c r="G136" s="143" t="str">
        <f>IF(F136="", "", VLOOKUP(F136, 'MASTER LIST'!$A:$N, 2, FALSE))</f>
        <v>LUANA</v>
      </c>
      <c r="H136" s="143" t="str">
        <f>IF(F136="", "", VLOOKUP(F136, 'MASTER LIST'!$A:$N, 3, FALSE))</f>
        <v>Malgache</v>
      </c>
      <c r="I136" s="144">
        <f>IF(F136="", "", VLOOKUP(F136, 'MASTER LIST'!$A:$N, 5, FALSE))</f>
        <v>40732</v>
      </c>
      <c r="J136" s="145" t="str">
        <f>IF(F136="", "", VLOOKUP(F136, 'MASTER LIST'!$A:$N, 4, FALSE))</f>
        <v>F</v>
      </c>
      <c r="K136" s="145" t="str">
        <f>IF(F136="", "", VLOOKUP(F136, 'MASTER LIST'!$A:$N, 13, FALSE))</f>
        <v>U16</v>
      </c>
      <c r="L136" s="143" t="str">
        <f>IF(F136="", "", VLOOKUP(F136, 'MASTER LIST'!$A:$N, 10, FALSE))</f>
        <v>SOUILLAC AC</v>
      </c>
      <c r="M136" s="146" t="str">
        <f>IF(F136="", "", VLOOKUP(F136, 'MASTER LIST'!$A:$N, 11, FALSE))</f>
        <v>SAV</v>
      </c>
      <c r="N136" s="344"/>
    </row>
    <row r="137" spans="1:14" s="113" customFormat="1" ht="35.1" customHeight="1" x14ac:dyDescent="0.35">
      <c r="B137" s="103"/>
      <c r="C137" s="190"/>
      <c r="D137" s="190">
        <v>1585</v>
      </c>
      <c r="E137" s="254" t="s">
        <v>248</v>
      </c>
      <c r="F137" s="254">
        <v>3596</v>
      </c>
      <c r="G137" s="143" t="str">
        <f>IF(F137="", "", VLOOKUP(F137, 'MASTER LIST'!$A:$N, 2, FALSE))</f>
        <v>MACRIME</v>
      </c>
      <c r="H137" s="143" t="str">
        <f>IF(F137="", "", VLOOKUP(F137, 'MASTER LIST'!$A:$N, 3, FALSE))</f>
        <v>Shanon</v>
      </c>
      <c r="I137" s="144">
        <f>IF(F137="", "", VLOOKUP(F137, 'MASTER LIST'!$A:$N, 5, FALSE))</f>
        <v>40389</v>
      </c>
      <c r="J137" s="145" t="str">
        <f>IF(F137="", "", VLOOKUP(F137, 'MASTER LIST'!$A:$N, 4, FALSE))</f>
        <v>F</v>
      </c>
      <c r="K137" s="145" t="str">
        <f>IF(F137="", "", VLOOKUP(F137, 'MASTER LIST'!$A:$N, 13, FALSE))</f>
        <v>U16</v>
      </c>
      <c r="L137" s="143" t="str">
        <f>IF(F137="", "", VLOOKUP(F137, 'MASTER LIST'!$A:$N, 10, FALSE))</f>
        <v>SOUILLAC AC</v>
      </c>
      <c r="M137" s="146" t="str">
        <f>IF(F137="", "", VLOOKUP(F137, 'MASTER LIST'!$A:$N, 11, FALSE))</f>
        <v>SAV</v>
      </c>
      <c r="N137" s="344"/>
    </row>
    <row r="138" spans="1:14" s="158" customFormat="1" ht="35.1" customHeight="1" x14ac:dyDescent="0.35">
      <c r="A138" s="113"/>
      <c r="B138" s="103"/>
      <c r="C138" s="190"/>
      <c r="D138" s="190">
        <v>1586</v>
      </c>
      <c r="E138" s="254" t="s">
        <v>248</v>
      </c>
      <c r="F138" s="254">
        <v>3895</v>
      </c>
      <c r="G138" s="143" t="str">
        <f>IF(F138="", "", VLOOKUP(F138, 'MASTER LIST'!$A:$N, 2, FALSE))</f>
        <v>MALGACHE</v>
      </c>
      <c r="H138" s="143" t="str">
        <f>IF(F138="", "", VLOOKUP(F138, 'MASTER LIST'!$A:$N, 3, FALSE))</f>
        <v>Julia</v>
      </c>
      <c r="I138" s="144">
        <f>IF(F138="", "", VLOOKUP(F138, 'MASTER LIST'!$A:$N, 5, FALSE))</f>
        <v>40211</v>
      </c>
      <c r="J138" s="145" t="str">
        <f>IF(F138="", "", VLOOKUP(F138, 'MASTER LIST'!$A:$N, 4, FALSE))</f>
        <v>F</v>
      </c>
      <c r="K138" s="145" t="str">
        <f>IF(F138="", "", VLOOKUP(F138, 'MASTER LIST'!$A:$N, 13, FALSE))</f>
        <v>U16</v>
      </c>
      <c r="L138" s="143" t="str">
        <f>IF(F138="", "", VLOOKUP(F138, 'MASTER LIST'!$A:$N, 10, FALSE))</f>
        <v>SOUILLAC AC</v>
      </c>
      <c r="M138" s="146" t="str">
        <f>IF(F138="", "", VLOOKUP(F138, 'MASTER LIST'!$A:$N, 11, FALSE))</f>
        <v>SAV</v>
      </c>
      <c r="N138" s="344"/>
    </row>
    <row r="139" spans="1:14" s="113" customFormat="1" ht="39.950000000000003" customHeight="1" x14ac:dyDescent="0.35">
      <c r="A139" s="158"/>
      <c r="B139" s="103"/>
      <c r="C139" s="190"/>
      <c r="D139" s="190">
        <v>1758</v>
      </c>
      <c r="E139" s="254"/>
      <c r="F139" s="254"/>
      <c r="G139" s="143" t="s">
        <v>4756</v>
      </c>
      <c r="H139" s="143" t="s">
        <v>7142</v>
      </c>
      <c r="I139" s="144"/>
      <c r="J139" s="145" t="s">
        <v>201</v>
      </c>
      <c r="K139" s="145" t="s">
        <v>202</v>
      </c>
      <c r="L139" s="143" t="s">
        <v>13</v>
      </c>
      <c r="M139" s="146"/>
      <c r="N139" s="344"/>
    </row>
    <row r="140" spans="1:14" s="113" customFormat="1" ht="39.950000000000003" customHeight="1" x14ac:dyDescent="0.35">
      <c r="A140" s="158"/>
      <c r="B140" s="103"/>
      <c r="C140" s="190"/>
      <c r="D140" s="190"/>
      <c r="E140" s="168"/>
      <c r="F140" s="168"/>
      <c r="G140" s="143"/>
      <c r="H140" s="143"/>
      <c r="I140" s="144"/>
      <c r="J140" s="145"/>
      <c r="K140" s="145"/>
      <c r="L140" s="143"/>
      <c r="M140" s="146"/>
      <c r="N140" s="344"/>
    </row>
    <row r="141" spans="1:14" s="113" customFormat="1" ht="35.1" customHeight="1" x14ac:dyDescent="0.35">
      <c r="A141" s="158"/>
      <c r="B141" s="159"/>
      <c r="C141" s="165"/>
      <c r="D141" s="165">
        <v>1756</v>
      </c>
      <c r="E141" s="178"/>
      <c r="F141" s="178"/>
      <c r="G141" s="143" t="s">
        <v>2738</v>
      </c>
      <c r="H141" s="143" t="s">
        <v>5231</v>
      </c>
      <c r="I141" s="145"/>
      <c r="J141" s="145" t="s">
        <v>201</v>
      </c>
      <c r="K141" s="145" t="s">
        <v>202</v>
      </c>
      <c r="L141" s="143" t="s">
        <v>10</v>
      </c>
      <c r="M141" s="146"/>
      <c r="N141" s="344"/>
    </row>
    <row r="142" spans="1:14" s="113" customFormat="1" ht="35.1" customHeight="1" x14ac:dyDescent="0.35">
      <c r="B142" s="103"/>
      <c r="C142" s="145"/>
      <c r="D142" s="165">
        <v>1755</v>
      </c>
      <c r="E142" s="178"/>
      <c r="F142" s="178"/>
      <c r="G142" s="143" t="s">
        <v>1890</v>
      </c>
      <c r="H142" s="143" t="s">
        <v>7116</v>
      </c>
      <c r="I142" s="145"/>
      <c r="J142" s="145" t="s">
        <v>201</v>
      </c>
      <c r="K142" s="145" t="s">
        <v>202</v>
      </c>
      <c r="L142" s="143" t="s">
        <v>10</v>
      </c>
      <c r="M142" s="146"/>
      <c r="N142" s="344"/>
    </row>
    <row r="143" spans="1:14" s="113" customFormat="1" ht="35.1" customHeight="1" x14ac:dyDescent="0.35">
      <c r="B143" s="103"/>
      <c r="C143" s="145"/>
      <c r="D143" s="165"/>
      <c r="E143" s="178"/>
      <c r="F143" s="178"/>
      <c r="G143" s="143"/>
      <c r="H143" s="143"/>
      <c r="I143" s="145"/>
      <c r="J143" s="145"/>
      <c r="K143" s="145"/>
      <c r="L143" s="143"/>
      <c r="M143" s="146"/>
      <c r="N143" s="344"/>
    </row>
    <row r="144" spans="1:14" s="113" customFormat="1" ht="35.1" customHeight="1" x14ac:dyDescent="0.35">
      <c r="B144" s="103"/>
      <c r="C144" s="190"/>
      <c r="D144" s="240">
        <v>1775</v>
      </c>
      <c r="E144" s="392"/>
      <c r="F144" s="392"/>
      <c r="G144" s="293" t="s">
        <v>776</v>
      </c>
      <c r="H144" s="293" t="s">
        <v>777</v>
      </c>
      <c r="I144" s="294"/>
      <c r="J144" s="295" t="s">
        <v>201</v>
      </c>
      <c r="K144" s="295" t="s">
        <v>202</v>
      </c>
      <c r="L144" s="293" t="s">
        <v>22</v>
      </c>
      <c r="M144" s="146"/>
      <c r="N144" s="344"/>
    </row>
    <row r="145" spans="1:14" s="113" customFormat="1" ht="35.1" customHeight="1" x14ac:dyDescent="0.35">
      <c r="B145" s="103"/>
      <c r="C145" s="190"/>
      <c r="D145" s="240">
        <v>1771</v>
      </c>
      <c r="E145" s="392"/>
      <c r="F145" s="392"/>
      <c r="G145" s="293" t="s">
        <v>728</v>
      </c>
      <c r="H145" s="293" t="s">
        <v>729</v>
      </c>
      <c r="I145" s="294"/>
      <c r="J145" s="295" t="s">
        <v>201</v>
      </c>
      <c r="K145" s="295" t="s">
        <v>202</v>
      </c>
      <c r="L145" s="293" t="s">
        <v>22</v>
      </c>
      <c r="M145" s="146"/>
      <c r="N145" s="344"/>
    </row>
    <row r="146" spans="1:14" s="113" customFormat="1" ht="35.1" customHeight="1" x14ac:dyDescent="0.35">
      <c r="B146" s="103"/>
      <c r="C146" s="190"/>
      <c r="D146" s="240">
        <v>1772</v>
      </c>
      <c r="E146" s="392"/>
      <c r="F146" s="392"/>
      <c r="G146" s="293" t="s">
        <v>733</v>
      </c>
      <c r="H146" s="293" t="s">
        <v>734</v>
      </c>
      <c r="I146" s="294"/>
      <c r="J146" s="295" t="s">
        <v>201</v>
      </c>
      <c r="K146" s="295" t="s">
        <v>202</v>
      </c>
      <c r="L146" s="293" t="s">
        <v>22</v>
      </c>
      <c r="M146" s="146"/>
      <c r="N146" s="344"/>
    </row>
    <row r="147" spans="1:14" s="113" customFormat="1" ht="35.1" customHeight="1" x14ac:dyDescent="0.35">
      <c r="B147" s="103"/>
      <c r="C147" s="190"/>
      <c r="D147" s="190">
        <v>1587</v>
      </c>
      <c r="E147" s="168" t="s">
        <v>248</v>
      </c>
      <c r="F147" s="168">
        <v>2828</v>
      </c>
      <c r="G147" s="143" t="str">
        <f>IF(F147="", "", VLOOKUP(F147, 'MASTER LIST'!$A:$N, 2, FALSE))</f>
        <v>HOFTHED</v>
      </c>
      <c r="H147" s="143" t="str">
        <f>IF(F147="", "", VLOOKUP(F147, 'MASTER LIST'!$A:$N, 3, FALSE))</f>
        <v xml:space="preserve">Annaelle </v>
      </c>
      <c r="I147" s="144">
        <f>IF(F147="", "", VLOOKUP(F147, 'MASTER LIST'!$A:$N, 5, FALSE))</f>
        <v>40400</v>
      </c>
      <c r="J147" s="145" t="str">
        <f>IF(F147="", "", VLOOKUP(F147, 'MASTER LIST'!$A:$N, 4, FALSE))</f>
        <v>F</v>
      </c>
      <c r="K147" s="145" t="str">
        <f>IF(F147="", "", VLOOKUP(F147, 'MASTER LIST'!$A:$N, 13, FALSE))</f>
        <v>U16</v>
      </c>
      <c r="L147" s="143" t="str">
        <f>IF(F147="", "", VLOOKUP(F147, 'MASTER LIST'!$A:$N, 10, FALSE))</f>
        <v>STANLEY / TREFLES AC</v>
      </c>
      <c r="M147" s="146" t="str">
        <f>IF(F147="", "", VLOOKUP(F147, 'MASTER LIST'!$A:$N, 11, FALSE))</f>
        <v>BBRH</v>
      </c>
      <c r="N147" s="344"/>
    </row>
    <row r="148" spans="1:14" s="113" customFormat="1" ht="39.950000000000003" customHeight="1" x14ac:dyDescent="0.35">
      <c r="A148" s="158"/>
      <c r="B148" s="159"/>
      <c r="C148" s="190"/>
      <c r="D148" s="190">
        <v>1588</v>
      </c>
      <c r="E148" s="168" t="s">
        <v>248</v>
      </c>
      <c r="F148" s="168">
        <v>1392</v>
      </c>
      <c r="G148" s="143" t="str">
        <f>IF(F148="", "", VLOOKUP(F148, 'MASTER LIST'!$A:$N, 2, FALSE))</f>
        <v xml:space="preserve">LINCOLN </v>
      </c>
      <c r="H148" s="143" t="str">
        <f>IF(F148="", "", VLOOKUP(F148, 'MASTER LIST'!$A:$N, 3, FALSE))</f>
        <v>Victoria</v>
      </c>
      <c r="I148" s="144">
        <f>IF(F148="", "", VLOOKUP(F148, 'MASTER LIST'!$A:$N, 5, FALSE))</f>
        <v>40864</v>
      </c>
      <c r="J148" s="145" t="str">
        <f>IF(F148="", "", VLOOKUP(F148, 'MASTER LIST'!$A:$N, 4, FALSE))</f>
        <v>F</v>
      </c>
      <c r="K148" s="145" t="str">
        <f>IF(F148="", "", VLOOKUP(F148, 'MASTER LIST'!$A:$N, 13, FALSE))</f>
        <v>U16</v>
      </c>
      <c r="L148" s="143" t="str">
        <f>IF(F148="", "", VLOOKUP(F148, 'MASTER LIST'!$A:$N, 10, FALSE))</f>
        <v>STANLEY / TREFLES AC</v>
      </c>
      <c r="M148" s="146" t="str">
        <f>IF(F148="", "", VLOOKUP(F148, 'MASTER LIST'!$A:$N, 11, FALSE))</f>
        <v>BBRH</v>
      </c>
      <c r="N148" s="344"/>
    </row>
    <row r="149" spans="1:14" s="113" customFormat="1" ht="39.950000000000003" customHeight="1" x14ac:dyDescent="0.35">
      <c r="A149" s="158"/>
      <c r="B149" s="159"/>
      <c r="C149" s="190"/>
      <c r="D149" s="240">
        <v>1773</v>
      </c>
      <c r="E149" s="392"/>
      <c r="F149" s="392"/>
      <c r="G149" s="293" t="s">
        <v>742</v>
      </c>
      <c r="H149" s="293" t="s">
        <v>743</v>
      </c>
      <c r="I149" s="294"/>
      <c r="J149" s="295" t="s">
        <v>201</v>
      </c>
      <c r="K149" s="295" t="s">
        <v>202</v>
      </c>
      <c r="L149" s="293" t="s">
        <v>22</v>
      </c>
      <c r="M149" s="146"/>
      <c r="N149" s="344"/>
    </row>
    <row r="150" spans="1:14" s="113" customFormat="1" ht="39.950000000000003" customHeight="1" x14ac:dyDescent="0.35">
      <c r="B150" s="103"/>
      <c r="C150" s="190"/>
      <c r="D150" s="240">
        <v>1778</v>
      </c>
      <c r="E150" s="392"/>
      <c r="F150" s="392"/>
      <c r="G150" s="293" t="s">
        <v>330</v>
      </c>
      <c r="H150" s="293" t="s">
        <v>331</v>
      </c>
      <c r="I150" s="294"/>
      <c r="J150" s="295" t="s">
        <v>201</v>
      </c>
      <c r="K150" s="295" t="s">
        <v>202</v>
      </c>
      <c r="L150" s="293" t="s">
        <v>22</v>
      </c>
      <c r="M150" s="146"/>
      <c r="N150" s="344"/>
    </row>
    <row r="151" spans="1:14" s="113" customFormat="1" ht="39.950000000000003" customHeight="1" x14ac:dyDescent="0.35">
      <c r="B151" s="103"/>
      <c r="C151" s="190"/>
      <c r="D151" s="190">
        <v>1589</v>
      </c>
      <c r="E151" s="168" t="s">
        <v>248</v>
      </c>
      <c r="F151" s="168">
        <v>1071</v>
      </c>
      <c r="G151" s="143" t="str">
        <f>IF(F151="", "", VLOOKUP(F151, 'MASTER LIST'!$A:$N, 2, FALSE))</f>
        <v>ROBERT</v>
      </c>
      <c r="H151" s="143" t="str">
        <f>IF(F151="", "", VLOOKUP(F151, 'MASTER LIST'!$A:$N, 3, FALSE))</f>
        <v>Anneliese</v>
      </c>
      <c r="I151" s="144">
        <f>IF(F151="", "", VLOOKUP(F151, 'MASTER LIST'!$A:$N, 5, FALSE))</f>
        <v>40211</v>
      </c>
      <c r="J151" s="145" t="str">
        <f>IF(F151="", "", VLOOKUP(F151, 'MASTER LIST'!$A:$N, 4, FALSE))</f>
        <v>F</v>
      </c>
      <c r="K151" s="145" t="str">
        <f>IF(F151="", "", VLOOKUP(F151, 'MASTER LIST'!$A:$N, 13, FALSE))</f>
        <v>U16</v>
      </c>
      <c r="L151" s="143" t="str">
        <f>IF(F151="", "", VLOOKUP(F151, 'MASTER LIST'!$A:$N, 10, FALSE))</f>
        <v>STANLEY / TREFLES AC</v>
      </c>
      <c r="M151" s="146" t="str">
        <f>IF(F151="", "", VLOOKUP(F151, 'MASTER LIST'!$A:$N, 11, FALSE))</f>
        <v>BBRH</v>
      </c>
      <c r="N151" s="344"/>
    </row>
    <row r="152" spans="1:14" s="113" customFormat="1" ht="39.950000000000003" customHeight="1" x14ac:dyDescent="0.35">
      <c r="B152" s="103"/>
      <c r="C152" s="190"/>
      <c r="D152" s="240">
        <v>1774</v>
      </c>
      <c r="E152" s="392"/>
      <c r="F152" s="392"/>
      <c r="G152" s="293" t="s">
        <v>747</v>
      </c>
      <c r="H152" s="293" t="s">
        <v>748</v>
      </c>
      <c r="I152" s="294"/>
      <c r="J152" s="295" t="s">
        <v>201</v>
      </c>
      <c r="K152" s="295" t="s">
        <v>202</v>
      </c>
      <c r="L152" s="293" t="s">
        <v>22</v>
      </c>
      <c r="M152" s="146"/>
      <c r="N152" s="344"/>
    </row>
    <row r="153" spans="1:14" s="113" customFormat="1" ht="39.950000000000003" customHeight="1" x14ac:dyDescent="0.35">
      <c r="B153" s="103"/>
      <c r="C153" s="190"/>
      <c r="D153" s="190">
        <v>1753</v>
      </c>
      <c r="E153" s="168"/>
      <c r="F153" s="168"/>
      <c r="G153" s="143" t="s">
        <v>314</v>
      </c>
      <c r="H153" s="143" t="s">
        <v>315</v>
      </c>
      <c r="I153" s="144"/>
      <c r="J153" s="145" t="s">
        <v>201</v>
      </c>
      <c r="K153" s="145" t="s">
        <v>202</v>
      </c>
      <c r="L153" s="143" t="s">
        <v>22</v>
      </c>
      <c r="M153" s="146"/>
      <c r="N153" s="344"/>
    </row>
    <row r="154" spans="1:14" s="113" customFormat="1" ht="39.950000000000003" customHeight="1" x14ac:dyDescent="0.35">
      <c r="B154" s="103"/>
      <c r="C154" s="190"/>
      <c r="D154" s="240">
        <v>1776</v>
      </c>
      <c r="E154" s="392"/>
      <c r="F154" s="392"/>
      <c r="G154" s="293" t="s">
        <v>800</v>
      </c>
      <c r="H154" s="293" t="s">
        <v>801</v>
      </c>
      <c r="I154" s="294"/>
      <c r="J154" s="295" t="s">
        <v>201</v>
      </c>
      <c r="K154" s="295" t="s">
        <v>202</v>
      </c>
      <c r="L154" s="293" t="s">
        <v>22</v>
      </c>
      <c r="M154" s="146"/>
      <c r="N154" s="344"/>
    </row>
    <row r="155" spans="1:14" s="113" customFormat="1" ht="39.950000000000003" customHeight="1" x14ac:dyDescent="0.35">
      <c r="B155" s="103"/>
      <c r="C155" s="224"/>
      <c r="D155" s="240">
        <v>1754</v>
      </c>
      <c r="E155" s="392"/>
      <c r="F155" s="392"/>
      <c r="G155" s="293" t="s">
        <v>6500</v>
      </c>
      <c r="H155" s="293" t="s">
        <v>7136</v>
      </c>
      <c r="I155" s="294"/>
      <c r="J155" s="295" t="s">
        <v>201</v>
      </c>
      <c r="K155" s="295" t="s">
        <v>202</v>
      </c>
      <c r="L155" s="293" t="s">
        <v>22</v>
      </c>
      <c r="M155" s="157"/>
      <c r="N155" s="361"/>
    </row>
    <row r="156" spans="1:14" s="113" customFormat="1" ht="39.950000000000003" customHeight="1" x14ac:dyDescent="0.35">
      <c r="B156" s="103"/>
      <c r="C156" s="190"/>
      <c r="D156" s="240">
        <v>1777</v>
      </c>
      <c r="E156" s="392"/>
      <c r="F156" s="392"/>
      <c r="G156" s="329" t="s">
        <v>805</v>
      </c>
      <c r="H156" s="293" t="s">
        <v>806</v>
      </c>
      <c r="I156" s="294"/>
      <c r="J156" s="295" t="s">
        <v>201</v>
      </c>
      <c r="K156" s="295" t="s">
        <v>202</v>
      </c>
      <c r="L156" s="293" t="s">
        <v>22</v>
      </c>
      <c r="M156" s="146"/>
      <c r="N156" s="344"/>
    </row>
    <row r="157" spans="1:14" s="113" customFormat="1" ht="39.950000000000003" customHeight="1" x14ac:dyDescent="0.35">
      <c r="B157" s="103"/>
      <c r="C157" s="190"/>
      <c r="D157" s="190"/>
      <c r="E157" s="168"/>
      <c r="F157" s="168"/>
      <c r="G157" s="143"/>
      <c r="H157" s="143"/>
      <c r="I157" s="144"/>
      <c r="J157" s="145"/>
      <c r="K157" s="145"/>
      <c r="L157" s="143"/>
      <c r="M157" s="146"/>
      <c r="N157" s="344"/>
    </row>
    <row r="158" spans="1:14" s="113" customFormat="1" ht="35.1" customHeight="1" x14ac:dyDescent="0.35">
      <c r="B158" s="103"/>
      <c r="C158" s="190"/>
      <c r="D158" s="190"/>
      <c r="E158" s="168"/>
      <c r="F158" s="168"/>
      <c r="G158" s="143"/>
      <c r="H158" s="143"/>
      <c r="I158" s="144"/>
      <c r="J158" s="145"/>
      <c r="K158" s="145"/>
      <c r="L158" s="143"/>
      <c r="M158" s="146"/>
      <c r="N158" s="344"/>
    </row>
    <row r="159" spans="1:14" s="113" customFormat="1" ht="35.1" customHeight="1" x14ac:dyDescent="0.35">
      <c r="B159" s="103"/>
      <c r="C159" s="224"/>
      <c r="D159" s="190"/>
      <c r="E159" s="168"/>
      <c r="F159" s="168"/>
      <c r="G159" s="143"/>
      <c r="H159" s="143"/>
      <c r="I159" s="144"/>
      <c r="J159" s="145"/>
      <c r="K159" s="145"/>
      <c r="L159" s="143"/>
      <c r="M159" s="146"/>
      <c r="N159" s="344"/>
    </row>
    <row r="160" spans="1:14" s="113" customFormat="1" ht="35.1" customHeight="1" x14ac:dyDescent="0.35">
      <c r="B160" s="103"/>
      <c r="C160" s="190"/>
      <c r="D160" s="190"/>
      <c r="E160" s="168"/>
      <c r="F160" s="168"/>
      <c r="G160" s="143"/>
      <c r="H160" s="143"/>
      <c r="I160" s="144"/>
      <c r="J160" s="145"/>
      <c r="K160" s="145"/>
      <c r="L160" s="143"/>
      <c r="M160" s="146"/>
      <c r="N160" s="344"/>
    </row>
    <row r="161" spans="2:14" s="113" customFormat="1" ht="39.950000000000003" customHeight="1" x14ac:dyDescent="0.35">
      <c r="B161" s="103"/>
      <c r="C161" s="190"/>
      <c r="D161" s="190"/>
      <c r="E161" s="168"/>
      <c r="F161" s="168"/>
      <c r="G161" s="143"/>
      <c r="H161" s="143"/>
      <c r="I161" s="144"/>
      <c r="J161" s="145"/>
      <c r="K161" s="145"/>
      <c r="L161" s="143"/>
      <c r="M161" s="146"/>
      <c r="N161" s="344"/>
    </row>
    <row r="162" spans="2:14" s="113" customFormat="1" ht="39.950000000000003" customHeight="1" x14ac:dyDescent="0.35">
      <c r="B162" s="103"/>
      <c r="C162" s="190"/>
      <c r="D162" s="190"/>
      <c r="E162" s="168"/>
      <c r="F162" s="168"/>
      <c r="G162" s="143"/>
      <c r="H162" s="143"/>
      <c r="I162" s="144"/>
      <c r="J162" s="145"/>
      <c r="K162" s="145"/>
      <c r="L162" s="143"/>
      <c r="M162" s="146"/>
      <c r="N162" s="344"/>
    </row>
    <row r="163" spans="2:14" s="113" customFormat="1" ht="39.950000000000003" customHeight="1" x14ac:dyDescent="0.35">
      <c r="B163" s="103"/>
      <c r="C163" s="190"/>
      <c r="D163" s="190"/>
      <c r="E163" s="168"/>
      <c r="F163" s="168"/>
      <c r="G163" s="143"/>
      <c r="H163" s="143"/>
      <c r="I163" s="144"/>
      <c r="J163" s="145"/>
      <c r="K163" s="145"/>
      <c r="L163" s="143"/>
      <c r="M163" s="146"/>
      <c r="N163" s="344"/>
    </row>
    <row r="164" spans="2:14" s="113" customFormat="1" ht="39.950000000000003" customHeight="1" x14ac:dyDescent="0.35">
      <c r="B164" s="103"/>
      <c r="C164" s="190"/>
      <c r="D164" s="190"/>
      <c r="E164" s="168"/>
      <c r="F164" s="168"/>
      <c r="G164" s="143"/>
      <c r="H164" s="143"/>
      <c r="I164" s="144"/>
      <c r="J164" s="145"/>
      <c r="K164" s="145"/>
      <c r="L164" s="143"/>
      <c r="M164" s="146"/>
      <c r="N164" s="344"/>
    </row>
    <row r="165" spans="2:14" s="113" customFormat="1" ht="39.950000000000003" customHeight="1" x14ac:dyDescent="0.35">
      <c r="B165" s="103"/>
      <c r="C165" s="190"/>
      <c r="D165" s="190"/>
      <c r="E165" s="168"/>
      <c r="F165" s="168"/>
      <c r="G165" s="143"/>
      <c r="H165" s="143"/>
      <c r="I165" s="144"/>
      <c r="J165" s="145"/>
      <c r="K165" s="145"/>
      <c r="L165" s="143"/>
      <c r="M165" s="146"/>
      <c r="N165" s="344"/>
    </row>
    <row r="166" spans="2:14" s="113" customFormat="1" ht="39.950000000000003" customHeight="1" x14ac:dyDescent="0.35">
      <c r="B166" s="103"/>
      <c r="C166" s="190"/>
      <c r="D166" s="190"/>
      <c r="E166" s="168"/>
      <c r="F166" s="168"/>
      <c r="G166" s="143"/>
      <c r="H166" s="143"/>
      <c r="I166" s="144"/>
      <c r="J166" s="145"/>
      <c r="K166" s="145"/>
      <c r="L166" s="143"/>
      <c r="M166" s="146"/>
      <c r="N166" s="344"/>
    </row>
    <row r="167" spans="2:14" s="113" customFormat="1" ht="39.950000000000003" customHeight="1" x14ac:dyDescent="0.35">
      <c r="B167" s="103"/>
      <c r="C167" s="190"/>
      <c r="D167" s="190"/>
      <c r="E167" s="168"/>
      <c r="F167" s="168"/>
      <c r="G167" s="143"/>
      <c r="H167" s="143"/>
      <c r="I167" s="144"/>
      <c r="J167" s="145"/>
      <c r="K167" s="145"/>
      <c r="L167" s="143"/>
      <c r="M167" s="146"/>
      <c r="N167" s="344"/>
    </row>
    <row r="168" spans="2:14" s="113" customFormat="1" ht="39.950000000000003" customHeight="1" x14ac:dyDescent="0.35">
      <c r="B168" s="103"/>
      <c r="C168" s="190"/>
      <c r="D168" s="190"/>
      <c r="E168" s="168"/>
      <c r="F168" s="168"/>
      <c r="G168" s="143"/>
      <c r="H168" s="143"/>
      <c r="I168" s="144"/>
      <c r="J168" s="145"/>
      <c r="K168" s="145"/>
      <c r="L168" s="143"/>
      <c r="M168" s="146"/>
      <c r="N168" s="344"/>
    </row>
    <row r="169" spans="2:14" s="113" customFormat="1" ht="39.950000000000003" customHeight="1" x14ac:dyDescent="0.35">
      <c r="B169" s="103"/>
      <c r="C169" s="190"/>
      <c r="D169" s="190"/>
      <c r="E169" s="168"/>
      <c r="F169" s="168"/>
      <c r="G169" s="143"/>
      <c r="H169" s="143"/>
      <c r="I169" s="144"/>
      <c r="J169" s="145"/>
      <c r="K169" s="145"/>
      <c r="L169" s="143"/>
      <c r="M169" s="146"/>
      <c r="N169" s="344"/>
    </row>
    <row r="170" spans="2:14" s="113" customFormat="1" ht="39.950000000000003" customHeight="1" x14ac:dyDescent="0.35">
      <c r="B170" s="103"/>
      <c r="C170" s="145"/>
      <c r="D170" s="165"/>
      <c r="E170" s="178"/>
      <c r="F170" s="178"/>
      <c r="G170" s="143"/>
      <c r="H170" s="143"/>
      <c r="I170" s="145"/>
      <c r="J170" s="145"/>
      <c r="K170" s="145"/>
      <c r="L170" s="143"/>
      <c r="M170" s="146"/>
      <c r="N170" s="344"/>
    </row>
    <row r="171" spans="2:14" s="113" customFormat="1" ht="39.950000000000003" customHeight="1" x14ac:dyDescent="0.35">
      <c r="B171" s="103"/>
      <c r="C171" s="190"/>
      <c r="D171" s="190"/>
      <c r="E171" s="168"/>
      <c r="F171" s="168"/>
      <c r="G171" s="143"/>
      <c r="H171" s="143"/>
      <c r="I171" s="144"/>
      <c r="J171" s="145"/>
      <c r="K171" s="145"/>
      <c r="L171" s="143"/>
      <c r="M171" s="146"/>
      <c r="N171" s="344"/>
    </row>
    <row r="172" spans="2:14" s="113" customFormat="1" ht="39.950000000000003" customHeight="1" x14ac:dyDescent="0.35">
      <c r="B172" s="103"/>
      <c r="C172" s="190"/>
      <c r="D172" s="190"/>
      <c r="E172" s="168"/>
      <c r="F172" s="168"/>
      <c r="G172" s="143"/>
      <c r="H172" s="143"/>
      <c r="I172" s="144"/>
      <c r="J172" s="145"/>
      <c r="K172" s="145"/>
      <c r="L172" s="143"/>
      <c r="M172" s="146"/>
      <c r="N172" s="344"/>
    </row>
    <row r="173" spans="2:14" s="113" customFormat="1" ht="39.950000000000003" customHeight="1" x14ac:dyDescent="0.35">
      <c r="B173" s="103"/>
      <c r="C173" s="190"/>
      <c r="D173" s="190"/>
      <c r="E173" s="168"/>
      <c r="F173" s="168"/>
      <c r="G173" s="143"/>
      <c r="H173" s="143"/>
      <c r="I173" s="144"/>
      <c r="J173" s="145"/>
      <c r="K173" s="145"/>
      <c r="L173" s="143"/>
      <c r="M173" s="146"/>
      <c r="N173" s="344"/>
    </row>
    <row r="174" spans="2:14" s="113" customFormat="1" ht="35.1" customHeight="1" x14ac:dyDescent="0.35">
      <c r="B174" s="103"/>
      <c r="C174" s="190"/>
      <c r="D174" s="190"/>
      <c r="E174" s="168"/>
      <c r="F174" s="168"/>
      <c r="G174" s="143"/>
      <c r="H174" s="143"/>
      <c r="I174" s="144"/>
      <c r="J174" s="145"/>
      <c r="K174" s="145"/>
      <c r="L174" s="143"/>
      <c r="M174" s="146"/>
      <c r="N174" s="344"/>
    </row>
    <row r="175" spans="2:14" s="113" customFormat="1" ht="35.1" customHeight="1" x14ac:dyDescent="0.35">
      <c r="B175" s="103"/>
      <c r="C175" s="190"/>
      <c r="D175" s="190"/>
      <c r="E175" s="168"/>
      <c r="F175" s="168"/>
      <c r="G175" s="143"/>
      <c r="H175" s="143"/>
      <c r="I175" s="144"/>
      <c r="J175" s="145"/>
      <c r="K175" s="145"/>
      <c r="L175" s="143"/>
      <c r="M175" s="146"/>
      <c r="N175" s="344"/>
    </row>
    <row r="176" spans="2:14" s="113" customFormat="1" ht="39.950000000000003" customHeight="1" x14ac:dyDescent="0.35">
      <c r="B176" s="103"/>
      <c r="C176" s="190"/>
      <c r="D176" s="190"/>
      <c r="E176" s="168"/>
      <c r="F176" s="168"/>
      <c r="G176" s="143"/>
      <c r="H176" s="143"/>
      <c r="I176" s="144"/>
      <c r="J176" s="145"/>
      <c r="K176" s="145"/>
      <c r="L176" s="143"/>
      <c r="M176" s="146"/>
      <c r="N176" s="344"/>
    </row>
    <row r="177" spans="2:14" s="113" customFormat="1" ht="39.950000000000003" customHeight="1" x14ac:dyDescent="0.35">
      <c r="B177" s="103"/>
      <c r="C177" s="190"/>
      <c r="D177" s="190"/>
      <c r="E177" s="168"/>
      <c r="F177" s="168"/>
      <c r="G177" s="143"/>
      <c r="H177" s="143"/>
      <c r="I177" s="144"/>
      <c r="J177" s="145"/>
      <c r="K177" s="145"/>
      <c r="L177" s="143"/>
      <c r="M177" s="146"/>
      <c r="N177" s="344"/>
    </row>
    <row r="178" spans="2:14" s="113" customFormat="1" ht="39.950000000000003" customHeight="1" x14ac:dyDescent="0.35">
      <c r="B178" s="103"/>
      <c r="C178" s="190"/>
      <c r="D178" s="190"/>
      <c r="E178" s="168"/>
      <c r="F178" s="168"/>
      <c r="G178" s="143"/>
      <c r="H178" s="143"/>
      <c r="I178" s="144"/>
      <c r="J178" s="145"/>
      <c r="K178" s="145"/>
      <c r="L178" s="143"/>
      <c r="M178" s="146"/>
      <c r="N178" s="344"/>
    </row>
    <row r="179" spans="2:14" s="113" customFormat="1" ht="35.1" customHeight="1" x14ac:dyDescent="0.35">
      <c r="B179" s="103"/>
      <c r="C179" s="224"/>
      <c r="D179" s="190"/>
      <c r="E179" s="168"/>
      <c r="F179" s="168"/>
      <c r="G179" s="143"/>
      <c r="H179" s="143"/>
      <c r="I179" s="144"/>
      <c r="J179" s="145"/>
      <c r="K179" s="145"/>
      <c r="L179" s="143"/>
      <c r="M179" s="146"/>
      <c r="N179" s="344"/>
    </row>
    <row r="180" spans="2:14" s="113" customFormat="1" ht="39.950000000000003" customHeight="1" x14ac:dyDescent="0.35">
      <c r="B180" s="103"/>
      <c r="C180" s="190"/>
      <c r="D180" s="190"/>
      <c r="E180" s="168"/>
      <c r="F180" s="168"/>
      <c r="G180" s="143"/>
      <c r="H180" s="143"/>
      <c r="I180" s="144"/>
      <c r="J180" s="145"/>
      <c r="K180" s="145"/>
      <c r="L180" s="143"/>
      <c r="M180" s="146"/>
      <c r="N180" s="344"/>
    </row>
    <row r="181" spans="2:14" s="113" customFormat="1" ht="35.1" customHeight="1" x14ac:dyDescent="0.35">
      <c r="B181" s="103"/>
      <c r="C181" s="190"/>
      <c r="D181" s="190"/>
      <c r="E181" s="168"/>
      <c r="F181" s="168"/>
      <c r="G181" s="143"/>
      <c r="H181" s="143"/>
      <c r="I181" s="144"/>
      <c r="J181" s="145"/>
      <c r="K181" s="145"/>
      <c r="L181" s="143"/>
      <c r="M181" s="146"/>
      <c r="N181" s="344"/>
    </row>
    <row r="182" spans="2:14" s="113" customFormat="1" ht="35.1" customHeight="1" x14ac:dyDescent="0.35">
      <c r="B182" s="103"/>
      <c r="C182" s="190"/>
      <c r="D182" s="190"/>
      <c r="E182" s="168"/>
      <c r="F182" s="168"/>
      <c r="G182" s="143"/>
      <c r="H182" s="143"/>
      <c r="I182" s="144"/>
      <c r="J182" s="145"/>
      <c r="K182" s="145"/>
      <c r="L182" s="143"/>
      <c r="M182" s="146"/>
      <c r="N182" s="344"/>
    </row>
    <row r="183" spans="2:14" s="113" customFormat="1" ht="35.1" customHeight="1" x14ac:dyDescent="0.35">
      <c r="B183" s="103"/>
      <c r="C183" s="190"/>
      <c r="D183" s="190"/>
      <c r="E183" s="168"/>
      <c r="F183" s="168"/>
      <c r="G183" s="143"/>
      <c r="H183" s="143"/>
      <c r="I183" s="144"/>
      <c r="J183" s="145"/>
      <c r="K183" s="145"/>
      <c r="L183" s="143"/>
      <c r="M183" s="146"/>
      <c r="N183" s="344"/>
    </row>
    <row r="184" spans="2:14" s="113" customFormat="1" ht="39.950000000000003" customHeight="1" x14ac:dyDescent="0.35">
      <c r="B184" s="103"/>
      <c r="C184" s="190"/>
      <c r="D184" s="190"/>
      <c r="E184" s="168"/>
      <c r="F184" s="168"/>
      <c r="G184" s="143"/>
      <c r="H184" s="143"/>
      <c r="I184" s="144"/>
      <c r="J184" s="145"/>
      <c r="K184" s="145"/>
      <c r="L184" s="143"/>
      <c r="M184" s="146"/>
      <c r="N184" s="344"/>
    </row>
    <row r="185" spans="2:14" s="113" customFormat="1" ht="35.1" customHeight="1" x14ac:dyDescent="0.35">
      <c r="B185" s="103"/>
      <c r="C185" s="190"/>
      <c r="D185" s="190"/>
      <c r="E185" s="168"/>
      <c r="F185" s="168"/>
      <c r="G185" s="143"/>
      <c r="H185" s="143"/>
      <c r="I185" s="144"/>
      <c r="J185" s="145"/>
      <c r="K185" s="145"/>
      <c r="L185" s="143"/>
      <c r="M185" s="146"/>
      <c r="N185" s="344"/>
    </row>
    <row r="186" spans="2:14" s="113" customFormat="1" ht="35.1" customHeight="1" x14ac:dyDescent="0.35">
      <c r="B186" s="103"/>
      <c r="C186" s="190"/>
      <c r="D186" s="190"/>
      <c r="E186" s="168"/>
      <c r="F186" s="168"/>
      <c r="G186" s="143"/>
      <c r="H186" s="143"/>
      <c r="I186" s="144"/>
      <c r="J186" s="145"/>
      <c r="K186" s="145"/>
      <c r="L186" s="143"/>
      <c r="M186" s="146"/>
      <c r="N186" s="344"/>
    </row>
    <row r="187" spans="2:14" s="113" customFormat="1" ht="35.1" customHeight="1" x14ac:dyDescent="0.35">
      <c r="B187" s="103"/>
      <c r="C187" s="190"/>
      <c r="D187" s="190"/>
      <c r="E187" s="168"/>
      <c r="F187" s="168"/>
      <c r="G187" s="143"/>
      <c r="H187" s="143"/>
      <c r="I187" s="144"/>
      <c r="J187" s="145"/>
      <c r="K187" s="145"/>
      <c r="L187" s="143"/>
      <c r="M187" s="146"/>
      <c r="N187" s="344"/>
    </row>
    <row r="188" spans="2:14" s="113" customFormat="1" ht="39.950000000000003" customHeight="1" x14ac:dyDescent="0.35">
      <c r="B188" s="103"/>
      <c r="C188" s="190"/>
      <c r="D188" s="190"/>
      <c r="E188" s="168"/>
      <c r="F188" s="168"/>
      <c r="G188" s="143"/>
      <c r="H188" s="143"/>
      <c r="I188" s="144"/>
      <c r="J188" s="145"/>
      <c r="K188" s="145"/>
      <c r="L188" s="143"/>
      <c r="M188" s="146"/>
      <c r="N188" s="344"/>
    </row>
    <row r="189" spans="2:14" s="113" customFormat="1" ht="39.950000000000003" customHeight="1" x14ac:dyDescent="0.35">
      <c r="B189" s="103"/>
      <c r="C189" s="190"/>
      <c r="D189" s="190"/>
      <c r="E189" s="168"/>
      <c r="F189" s="168"/>
      <c r="G189" s="143"/>
      <c r="H189" s="143"/>
      <c r="I189" s="144"/>
      <c r="J189" s="145"/>
      <c r="K189" s="145"/>
      <c r="L189" s="143"/>
      <c r="M189" s="146"/>
      <c r="N189" s="344"/>
    </row>
    <row r="190" spans="2:14" s="113" customFormat="1" ht="35.1" customHeight="1" x14ac:dyDescent="0.35">
      <c r="B190" s="103"/>
      <c r="C190" s="190"/>
      <c r="D190" s="190"/>
      <c r="E190" s="168"/>
      <c r="F190" s="168"/>
      <c r="G190" s="143"/>
      <c r="H190" s="143"/>
      <c r="I190" s="144"/>
      <c r="J190" s="145"/>
      <c r="K190" s="145"/>
      <c r="L190" s="143"/>
      <c r="M190" s="146"/>
      <c r="N190" s="344"/>
    </row>
    <row r="191" spans="2:14" s="113" customFormat="1" ht="39.950000000000003" customHeight="1" x14ac:dyDescent="0.35">
      <c r="B191" s="103"/>
      <c r="C191" s="145"/>
      <c r="D191" s="165"/>
      <c r="E191" s="178"/>
      <c r="F191" s="178"/>
      <c r="G191" s="143"/>
      <c r="H191" s="143"/>
      <c r="I191" s="145"/>
      <c r="J191" s="145"/>
      <c r="K191" s="145"/>
      <c r="L191" s="143"/>
      <c r="M191" s="146"/>
      <c r="N191" s="344"/>
    </row>
    <row r="192" spans="2:14" s="113" customFormat="1" ht="39.950000000000003" customHeight="1" x14ac:dyDescent="0.35">
      <c r="B192" s="103"/>
      <c r="C192" s="193"/>
      <c r="D192" s="192"/>
      <c r="E192" s="194"/>
      <c r="F192" s="194"/>
      <c r="G192" s="196"/>
      <c r="H192" s="195"/>
      <c r="I192" s="110"/>
      <c r="J192" s="194"/>
      <c r="K192" s="110"/>
      <c r="L192" s="196"/>
      <c r="M192" s="194"/>
      <c r="N192" s="344"/>
    </row>
    <row r="193" spans="2:14" s="113" customFormat="1" ht="39.950000000000003" customHeight="1" x14ac:dyDescent="0.35">
      <c r="B193" s="103"/>
      <c r="C193" s="190"/>
      <c r="D193" s="190"/>
      <c r="E193" s="168"/>
      <c r="F193" s="168"/>
      <c r="G193" s="143"/>
      <c r="H193" s="143"/>
      <c r="I193" s="144"/>
      <c r="J193" s="145"/>
      <c r="K193" s="145"/>
      <c r="L193" s="143"/>
      <c r="M193" s="146"/>
      <c r="N193" s="344"/>
    </row>
    <row r="194" spans="2:14" s="113" customFormat="1" ht="39.950000000000003" customHeight="1" x14ac:dyDescent="0.35">
      <c r="B194" s="103"/>
      <c r="C194" s="190"/>
      <c r="D194" s="190"/>
      <c r="E194" s="168"/>
      <c r="F194" s="168"/>
      <c r="G194" s="143"/>
      <c r="H194" s="143"/>
      <c r="I194" s="144"/>
      <c r="J194" s="145"/>
      <c r="K194" s="145"/>
      <c r="L194" s="143"/>
      <c r="M194" s="146"/>
      <c r="N194" s="344"/>
    </row>
    <row r="195" spans="2:14" s="113" customFormat="1" ht="39.950000000000003" customHeight="1" x14ac:dyDescent="0.35">
      <c r="B195" s="103"/>
      <c r="C195" s="190"/>
      <c r="D195" s="190"/>
      <c r="E195" s="168"/>
      <c r="F195" s="168"/>
      <c r="G195" s="143"/>
      <c r="H195" s="143"/>
      <c r="I195" s="144"/>
      <c r="J195" s="145"/>
      <c r="K195" s="145"/>
      <c r="L195" s="143"/>
      <c r="M195" s="146"/>
      <c r="N195" s="344"/>
    </row>
    <row r="196" spans="2:14" s="113" customFormat="1" ht="35.1" customHeight="1" x14ac:dyDescent="0.35">
      <c r="B196" s="103"/>
      <c r="C196" s="190"/>
      <c r="D196" s="190"/>
      <c r="E196" s="168"/>
      <c r="F196" s="168"/>
      <c r="G196" s="143"/>
      <c r="H196" s="143"/>
      <c r="I196" s="144"/>
      <c r="J196" s="145"/>
      <c r="K196" s="145"/>
      <c r="L196" s="143"/>
      <c r="M196" s="146"/>
      <c r="N196" s="108"/>
    </row>
    <row r="197" spans="2:14" s="113" customFormat="1" ht="35.1" customHeight="1" x14ac:dyDescent="0.3">
      <c r="B197" s="103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08"/>
    </row>
    <row r="198" spans="2:14" s="113" customFormat="1" ht="35.1" customHeight="1" x14ac:dyDescent="0.35">
      <c r="B198" s="103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344"/>
    </row>
    <row r="199" spans="2:14" s="113" customFormat="1" ht="39.950000000000003" customHeight="1" x14ac:dyDescent="0.35">
      <c r="B199" s="103"/>
      <c r="C199" s="190"/>
      <c r="D199" s="190"/>
      <c r="E199" s="168"/>
      <c r="F199" s="168"/>
      <c r="G199" s="143"/>
      <c r="H199" s="143"/>
      <c r="I199" s="144"/>
      <c r="J199" s="145"/>
      <c r="K199" s="145"/>
      <c r="L199" s="143"/>
      <c r="M199" s="146"/>
      <c r="N199" s="344"/>
    </row>
    <row r="200" spans="2:14" s="113" customFormat="1" ht="35.1" customHeight="1" x14ac:dyDescent="0.35">
      <c r="B200" s="103"/>
      <c r="C200" s="190"/>
      <c r="D200" s="190"/>
      <c r="E200" s="168"/>
      <c r="F200" s="168"/>
      <c r="G200" s="143"/>
      <c r="H200" s="143"/>
      <c r="I200" s="144"/>
      <c r="J200" s="145"/>
      <c r="K200" s="145"/>
      <c r="L200" s="143"/>
      <c r="M200" s="146"/>
      <c r="N200" s="344"/>
    </row>
    <row r="201" spans="2:14" s="113" customFormat="1" ht="35.1" customHeight="1" x14ac:dyDescent="0.35">
      <c r="B201" s="103"/>
      <c r="C201" s="224"/>
      <c r="D201" s="190"/>
      <c r="E201" s="168"/>
      <c r="F201" s="168"/>
      <c r="G201" s="143"/>
      <c r="H201" s="143"/>
      <c r="I201" s="144"/>
      <c r="J201" s="145"/>
      <c r="K201" s="145"/>
      <c r="L201" s="143"/>
      <c r="M201" s="146"/>
      <c r="N201" s="344"/>
    </row>
    <row r="202" spans="2:14" s="113" customFormat="1" ht="38.1" customHeight="1" x14ac:dyDescent="0.35">
      <c r="B202" s="103"/>
      <c r="C202" s="190"/>
      <c r="D202" s="190"/>
      <c r="E202" s="168"/>
      <c r="F202" s="168"/>
      <c r="G202" s="143"/>
      <c r="H202" s="143"/>
      <c r="I202" s="144"/>
      <c r="J202" s="145"/>
      <c r="K202" s="145"/>
      <c r="L202" s="143"/>
      <c r="M202" s="146"/>
      <c r="N202" s="344"/>
    </row>
    <row r="203" spans="2:14" s="113" customFormat="1" ht="39.950000000000003" customHeight="1" x14ac:dyDescent="0.35">
      <c r="B203" s="103"/>
      <c r="C203" s="190"/>
      <c r="D203" s="190"/>
      <c r="E203" s="168"/>
      <c r="F203" s="168"/>
      <c r="G203" s="143"/>
      <c r="H203" s="143"/>
      <c r="I203" s="144"/>
      <c r="J203" s="145"/>
      <c r="K203" s="145"/>
      <c r="L203" s="143"/>
      <c r="M203" s="146"/>
      <c r="N203" s="344"/>
    </row>
    <row r="204" spans="2:14" s="113" customFormat="1" ht="39.950000000000003" customHeight="1" x14ac:dyDescent="0.35">
      <c r="B204" s="103"/>
      <c r="C204" s="190"/>
      <c r="D204" s="190"/>
      <c r="E204" s="168"/>
      <c r="F204" s="168"/>
      <c r="G204" s="143"/>
      <c r="H204" s="143"/>
      <c r="I204" s="144"/>
      <c r="J204" s="145"/>
      <c r="K204" s="145"/>
      <c r="L204" s="143"/>
      <c r="M204" s="146"/>
      <c r="N204" s="344"/>
    </row>
    <row r="205" spans="2:14" s="113" customFormat="1" ht="39.950000000000003" customHeight="1" x14ac:dyDescent="0.35">
      <c r="B205" s="103"/>
      <c r="C205" s="190"/>
      <c r="D205" s="190"/>
      <c r="E205" s="168"/>
      <c r="F205" s="168"/>
      <c r="G205" s="143"/>
      <c r="H205" s="143"/>
      <c r="I205" s="144"/>
      <c r="J205" s="145"/>
      <c r="K205" s="145"/>
      <c r="L205" s="143"/>
      <c r="M205" s="146"/>
      <c r="N205" s="344"/>
    </row>
    <row r="206" spans="2:14" s="113" customFormat="1" ht="39.950000000000003" customHeight="1" x14ac:dyDescent="0.35">
      <c r="B206" s="103"/>
      <c r="C206" s="190"/>
      <c r="D206" s="190"/>
      <c r="E206" s="168"/>
      <c r="F206" s="168"/>
      <c r="G206" s="143"/>
      <c r="H206" s="143"/>
      <c r="I206" s="144"/>
      <c r="J206" s="145"/>
      <c r="K206" s="145"/>
      <c r="L206" s="143"/>
      <c r="M206" s="146"/>
      <c r="N206" s="344"/>
    </row>
    <row r="207" spans="2:14" s="113" customFormat="1" ht="39.950000000000003" customHeight="1" x14ac:dyDescent="0.35">
      <c r="B207" s="103"/>
      <c r="C207" s="190"/>
      <c r="D207" s="190"/>
      <c r="E207" s="168"/>
      <c r="F207" s="168"/>
      <c r="G207" s="143"/>
      <c r="H207" s="143"/>
      <c r="I207" s="144"/>
      <c r="J207" s="145"/>
      <c r="K207" s="145"/>
      <c r="L207" s="143"/>
      <c r="M207" s="146"/>
      <c r="N207" s="344"/>
    </row>
    <row r="208" spans="2:14" s="113" customFormat="1" ht="35.1" customHeight="1" x14ac:dyDescent="0.35">
      <c r="B208" s="103"/>
      <c r="C208" s="190"/>
      <c r="D208" s="190"/>
      <c r="E208" s="168"/>
      <c r="F208" s="168"/>
      <c r="G208" s="143"/>
      <c r="H208" s="143"/>
      <c r="I208" s="144"/>
      <c r="J208" s="145"/>
      <c r="K208" s="145"/>
      <c r="L208" s="143"/>
      <c r="M208" s="146"/>
      <c r="N208" s="344"/>
    </row>
    <row r="209" spans="2:14" s="113" customFormat="1" ht="35.1" customHeight="1" x14ac:dyDescent="0.35">
      <c r="B209" s="103"/>
      <c r="C209" s="190"/>
      <c r="D209" s="190"/>
      <c r="E209" s="168"/>
      <c r="F209" s="168"/>
      <c r="G209" s="143"/>
      <c r="H209" s="143"/>
      <c r="I209" s="144"/>
      <c r="J209" s="145"/>
      <c r="K209" s="145"/>
      <c r="L209" s="143"/>
      <c r="M209" s="146"/>
      <c r="N209" s="344"/>
    </row>
    <row r="210" spans="2:14" s="113" customFormat="1" ht="39.950000000000003" customHeight="1" x14ac:dyDescent="0.35">
      <c r="B210" s="103"/>
      <c r="C210" s="190"/>
      <c r="D210" s="190"/>
      <c r="E210" s="168"/>
      <c r="F210" s="168"/>
      <c r="G210" s="143"/>
      <c r="H210" s="143"/>
      <c r="I210" s="144"/>
      <c r="J210" s="145"/>
      <c r="K210" s="145"/>
      <c r="L210" s="143"/>
      <c r="M210" s="146"/>
      <c r="N210" s="344"/>
    </row>
    <row r="211" spans="2:14" s="113" customFormat="1" ht="39.950000000000003" customHeight="1" x14ac:dyDescent="0.35">
      <c r="B211" s="103"/>
      <c r="C211" s="190"/>
      <c r="D211" s="190"/>
      <c r="E211" s="168"/>
      <c r="F211" s="168"/>
      <c r="G211" s="143"/>
      <c r="H211" s="143"/>
      <c r="I211" s="144"/>
      <c r="J211" s="145"/>
      <c r="K211" s="145"/>
      <c r="L211" s="143"/>
      <c r="M211" s="146"/>
      <c r="N211" s="344"/>
    </row>
    <row r="212" spans="2:14" s="113" customFormat="1" ht="39.950000000000003" customHeight="1" x14ac:dyDescent="0.35">
      <c r="B212" s="103"/>
      <c r="C212" s="190"/>
      <c r="D212" s="190"/>
      <c r="E212" s="168"/>
      <c r="F212" s="168"/>
      <c r="G212" s="143"/>
      <c r="H212" s="143"/>
      <c r="I212" s="144"/>
      <c r="J212" s="145"/>
      <c r="K212" s="145"/>
      <c r="L212" s="143"/>
      <c r="M212" s="146"/>
      <c r="N212" s="318"/>
    </row>
    <row r="213" spans="2:14" s="113" customFormat="1" ht="39.950000000000003" customHeight="1" x14ac:dyDescent="0.35">
      <c r="B213" s="103"/>
      <c r="C213" s="165"/>
      <c r="D213" s="165"/>
      <c r="E213" s="178"/>
      <c r="F213" s="178"/>
      <c r="G213" s="180"/>
      <c r="H213" s="180"/>
      <c r="I213" s="145"/>
      <c r="J213" s="145"/>
      <c r="K213" s="145"/>
      <c r="L213" s="143"/>
      <c r="M213" s="146"/>
      <c r="N213" s="344"/>
    </row>
    <row r="214" spans="2:14" s="113" customFormat="1" ht="35.1" customHeight="1" x14ac:dyDescent="0.35">
      <c r="B214" s="103"/>
      <c r="C214" s="190"/>
      <c r="D214" s="190"/>
      <c r="E214" s="168"/>
      <c r="F214" s="168"/>
      <c r="G214" s="143"/>
      <c r="H214" s="143"/>
      <c r="I214" s="144"/>
      <c r="J214" s="145"/>
      <c r="K214" s="145"/>
      <c r="L214" s="143"/>
      <c r="M214" s="146"/>
      <c r="N214" s="344"/>
    </row>
    <row r="215" spans="2:14" s="113" customFormat="1" ht="39.950000000000003" customHeight="1" x14ac:dyDescent="0.35">
      <c r="B215" s="103"/>
      <c r="C215" s="190"/>
      <c r="D215" s="190"/>
      <c r="E215" s="168"/>
      <c r="F215" s="168"/>
      <c r="G215" s="143"/>
      <c r="H215" s="143"/>
      <c r="I215" s="144"/>
      <c r="J215" s="145"/>
      <c r="K215" s="145"/>
      <c r="L215" s="143"/>
      <c r="M215" s="146"/>
      <c r="N215" s="91"/>
    </row>
  </sheetData>
  <sortState xmlns:xlrd2="http://schemas.microsoft.com/office/spreadsheetml/2017/richdata2" ref="C144:N156">
    <sortCondition ref="G144:G156"/>
  </sortState>
  <mergeCells count="5">
    <mergeCell ref="C4:N4"/>
    <mergeCell ref="B2:N3"/>
    <mergeCell ref="L5:N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E9:E11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E12:E74 E78:E215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32"/>
  <sheetViews>
    <sheetView topLeftCell="C91" zoomScale="68" zoomScaleNormal="68" workbookViewId="0">
      <selection activeCell="K95" sqref="K9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24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3.42578125" style="91" customWidth="1"/>
    <col min="13" max="13" width="15.7109375" style="91" customWidth="1"/>
  </cols>
  <sheetData>
    <row r="2" spans="1:14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1:14" ht="14.4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4" ht="36" x14ac:dyDescent="0.55000000000000004">
      <c r="B4" s="93"/>
      <c r="C4" s="396" t="s">
        <v>7101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4" ht="23.25" customHeight="1" x14ac:dyDescent="0.4">
      <c r="B5" s="404" t="s">
        <v>7189</v>
      </c>
      <c r="C5" s="404"/>
      <c r="D5" s="404"/>
      <c r="E5" s="404"/>
      <c r="F5" s="404"/>
      <c r="G5" s="404"/>
      <c r="H5" s="404"/>
      <c r="I5" s="404"/>
      <c r="J5" s="404"/>
      <c r="K5" s="404"/>
      <c r="L5" s="406" t="s">
        <v>7188</v>
      </c>
      <c r="M5" s="406"/>
      <c r="N5" s="140"/>
    </row>
    <row r="6" spans="1:14" ht="28.5" x14ac:dyDescent="0.45">
      <c r="B6" s="76"/>
      <c r="C6" s="403" t="s">
        <v>7209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</row>
    <row r="7" spans="1:14" ht="27" thickBot="1" x14ac:dyDescent="0.45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7192</v>
      </c>
      <c r="M7" s="302"/>
      <c r="N7" s="167"/>
    </row>
    <row r="8" spans="1:14" ht="15.75" thickBot="1" x14ac:dyDescent="0.3">
      <c r="B8" s="79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</row>
    <row r="9" spans="1:14" s="87" customFormat="1" ht="38.450000000000003" customHeight="1" thickBot="1" x14ac:dyDescent="0.4">
      <c r="B9" s="81" t="s">
        <v>199</v>
      </c>
      <c r="C9" s="152" t="s">
        <v>7100</v>
      </c>
      <c r="D9" s="153" t="s">
        <v>200</v>
      </c>
      <c r="E9" s="236" t="s">
        <v>68</v>
      </c>
      <c r="F9" s="236" t="s">
        <v>183</v>
      </c>
      <c r="G9" s="237" t="s">
        <v>0</v>
      </c>
      <c r="H9" s="237" t="s">
        <v>47</v>
      </c>
      <c r="I9" s="153" t="s">
        <v>49</v>
      </c>
      <c r="J9" s="153" t="s">
        <v>48</v>
      </c>
      <c r="K9" s="153" t="s">
        <v>1</v>
      </c>
      <c r="L9" s="237" t="s">
        <v>50</v>
      </c>
      <c r="M9" s="362" t="s">
        <v>7099</v>
      </c>
    </row>
    <row r="10" spans="1:14" s="113" customFormat="1" ht="39.950000000000003" customHeight="1" x14ac:dyDescent="0.35">
      <c r="B10" s="103"/>
      <c r="C10" s="142"/>
      <c r="D10" s="190">
        <v>2300</v>
      </c>
      <c r="E10" s="179" t="s">
        <v>249</v>
      </c>
      <c r="F10" s="179">
        <v>3576</v>
      </c>
      <c r="G10" s="143" t="str">
        <f>IF(F10="", "", VLOOKUP(F10, '[2]MASTER LIST'!$A:$N, 2, FALSE))</f>
        <v>DÉSIRÉ</v>
      </c>
      <c r="H10" s="143" t="str">
        <f>IF(F10="", "", VLOOKUP(F10, '[2]MASTER LIST'!$A:$N, 3, FALSE))</f>
        <v>Esther Lacey</v>
      </c>
      <c r="I10" s="144">
        <f>IF(F10="", "", VLOOKUP(F10, '[2]MASTER LIST'!$A:$N, 5, FALSE))</f>
        <v>39637</v>
      </c>
      <c r="J10" s="145" t="str">
        <f>IF(F10="", "", VLOOKUP(F10, '[2]MASTER LIST'!$A:$N, 4, FALSE))</f>
        <v>F</v>
      </c>
      <c r="K10" s="145" t="str">
        <f>IF(F10="", "", VLOOKUP(F10, '[2]MASTER LIST'!$A:$N, 13, FALSE))</f>
        <v>U18</v>
      </c>
      <c r="L10" s="143" t="str">
        <f>IF(F10="", "", VLOOKUP(F10, '[2]MASTER LIST'!$A:$N, 10, FALSE))</f>
        <v>ADONAI CANDOS AC</v>
      </c>
      <c r="M10" s="173"/>
    </row>
    <row r="11" spans="1:14" s="113" customFormat="1" ht="39.950000000000003" customHeight="1" x14ac:dyDescent="0.35">
      <c r="B11" s="103"/>
      <c r="C11" s="142"/>
      <c r="D11" s="190">
        <v>2301</v>
      </c>
      <c r="E11" s="179" t="s">
        <v>249</v>
      </c>
      <c r="F11" s="179">
        <v>1602</v>
      </c>
      <c r="G11" s="143" t="str">
        <f>IF(F11="", "", VLOOKUP(F11, '[2]MASTER LIST'!$A:$N, 2, FALSE))</f>
        <v>KEELING</v>
      </c>
      <c r="H11" s="143" t="str">
        <f>IF(F11="", "", VLOOKUP(F11, '[2]MASTER LIST'!$A:$N, 3, FALSE))</f>
        <v>Ellie</v>
      </c>
      <c r="I11" s="144">
        <f>IF(F11="", "", VLOOKUP(F11, '[2]MASTER LIST'!$A:$N, 5, FALSE))</f>
        <v>39520</v>
      </c>
      <c r="J11" s="145" t="str">
        <f>IF(F11="", "", VLOOKUP(F11, '[2]MASTER LIST'!$A:$N, 4, FALSE))</f>
        <v>F</v>
      </c>
      <c r="K11" s="145" t="str">
        <f>IF(F11="", "", VLOOKUP(F11, '[2]MASTER LIST'!$A:$N, 13, FALSE))</f>
        <v>U18</v>
      </c>
      <c r="L11" s="143" t="str">
        <f>IF(F11="", "", VLOOKUP(F11, '[2]MASTER LIST'!$A:$N, 10, FALSE))</f>
        <v>ADONAI CANDOS AC</v>
      </c>
      <c r="M11" s="358"/>
    </row>
    <row r="12" spans="1:14" s="113" customFormat="1" ht="39.950000000000003" customHeight="1" x14ac:dyDescent="0.35">
      <c r="B12" s="197"/>
      <c r="C12" s="189"/>
      <c r="D12" s="191"/>
      <c r="E12" s="179"/>
      <c r="F12" s="179"/>
      <c r="G12" s="180"/>
      <c r="H12" s="180"/>
      <c r="I12" s="181"/>
      <c r="J12" s="182"/>
      <c r="K12" s="182"/>
      <c r="L12" s="180"/>
      <c r="M12" s="358"/>
    </row>
    <row r="13" spans="1:14" s="87" customFormat="1" ht="38.450000000000003" customHeight="1" x14ac:dyDescent="0.35">
      <c r="A13" s="113"/>
      <c r="B13" s="197"/>
      <c r="C13" s="189"/>
      <c r="D13" s="191">
        <v>2302</v>
      </c>
      <c r="E13" s="179" t="s">
        <v>249</v>
      </c>
      <c r="F13" s="179">
        <v>2690</v>
      </c>
      <c r="G13" s="180" t="str">
        <f>IF(F13="", "", VLOOKUP(F13, '[2]MASTER LIST'!$A:$N, 2, FALSE))</f>
        <v>CASIMIR</v>
      </c>
      <c r="H13" s="180" t="str">
        <f>IF(F13="", "", VLOOKUP(F13, '[2]MASTER LIST'!$A:$N, 3, FALSE))</f>
        <v xml:space="preserve">Anais </v>
      </c>
      <c r="I13" s="181">
        <f>IF(F13="", "", VLOOKUP(F13, '[2]MASTER LIST'!$A:$N, 5, FALSE))</f>
        <v>39482</v>
      </c>
      <c r="J13" s="182" t="str">
        <f>IF(F13="", "", VLOOKUP(F13, '[2]MASTER LIST'!$A:$N, 4, FALSE))</f>
        <v>F</v>
      </c>
      <c r="K13" s="182" t="str">
        <f>IF(F13="", "", VLOOKUP(F13, '[2]MASTER LIST'!$A:$N, 13, FALSE))</f>
        <v>U18</v>
      </c>
      <c r="L13" s="180" t="str">
        <f>IF(F13="", "", VLOOKUP(F13, '[2]MASTER LIST'!$A:$N, 10, FALSE))</f>
        <v>ANGELS REDUIT AC</v>
      </c>
      <c r="M13" s="173"/>
      <c r="N13" s="87" t="s">
        <v>4443</v>
      </c>
    </row>
    <row r="14" spans="1:14" s="87" customFormat="1" ht="38.450000000000003" customHeight="1" x14ac:dyDescent="0.35">
      <c r="A14" s="113"/>
      <c r="B14" s="197"/>
      <c r="C14" s="189"/>
      <c r="D14" s="191">
        <v>2303</v>
      </c>
      <c r="E14" s="179" t="s">
        <v>249</v>
      </c>
      <c r="F14" s="179">
        <v>1342</v>
      </c>
      <c r="G14" s="180" t="str">
        <f>IF(F14="", "", VLOOKUP(F14, '[2]MASTER LIST'!$A:$N, 2, FALSE))</f>
        <v>DELANGRE</v>
      </c>
      <c r="H14" s="180" t="str">
        <f>IF(F14="", "", VLOOKUP(F14, '[2]MASTER LIST'!$A:$N, 3, FALSE))</f>
        <v xml:space="preserve">Alicia </v>
      </c>
      <c r="I14" s="181">
        <f>IF(F14="", "", VLOOKUP(F14, '[2]MASTER LIST'!$A:$N, 5, FALSE))</f>
        <v>39854</v>
      </c>
      <c r="J14" s="182" t="str">
        <f>IF(F14="", "", VLOOKUP(F14, '[2]MASTER LIST'!$A:$N, 4, FALSE))</f>
        <v>F</v>
      </c>
      <c r="K14" s="182" t="str">
        <f>IF(F14="", "", VLOOKUP(F14, '[2]MASTER LIST'!$A:$N, 13, FALSE))</f>
        <v>U18</v>
      </c>
      <c r="L14" s="180" t="str">
        <f>IF(F14="", "", VLOOKUP(F14, '[2]MASTER LIST'!$A:$N, 10, FALSE))</f>
        <v>ANGELS REDUIT AC</v>
      </c>
      <c r="M14" s="173"/>
    </row>
    <row r="15" spans="1:14" s="87" customFormat="1" ht="38.450000000000003" customHeight="1" x14ac:dyDescent="0.35">
      <c r="A15" s="113"/>
      <c r="B15" s="197"/>
      <c r="C15" s="189"/>
      <c r="D15" s="191">
        <v>2304</v>
      </c>
      <c r="E15" s="179" t="s">
        <v>249</v>
      </c>
      <c r="F15" s="179">
        <v>2691</v>
      </c>
      <c r="G15" s="180" t="str">
        <f>IF(F15="", "", VLOOKUP(F15, '[2]MASTER LIST'!$A:$N, 2, FALSE))</f>
        <v>GOUYERAM</v>
      </c>
      <c r="H15" s="180" t="str">
        <f>IF(F15="", "", VLOOKUP(F15, '[2]MASTER LIST'!$A:$N, 3, FALSE))</f>
        <v xml:space="preserve">Tessa </v>
      </c>
      <c r="I15" s="181">
        <f>IF(F15="", "", VLOOKUP(F15, '[2]MASTER LIST'!$A:$N, 5, FALSE))</f>
        <v>39627</v>
      </c>
      <c r="J15" s="182" t="str">
        <f>IF(F15="", "", VLOOKUP(F15, '[2]MASTER LIST'!$A:$N, 4, FALSE))</f>
        <v>F</v>
      </c>
      <c r="K15" s="182" t="str">
        <f>IF(F15="", "", VLOOKUP(F15, '[2]MASTER LIST'!$A:$N, 13, FALSE))</f>
        <v>U18</v>
      </c>
      <c r="L15" s="180" t="str">
        <f>IF(F15="", "", VLOOKUP(F15, '[2]MASTER LIST'!$A:$N, 10, FALSE))</f>
        <v>ANGELS REDUIT AC</v>
      </c>
      <c r="M15" s="173"/>
    </row>
    <row r="16" spans="1:14" s="113" customFormat="1" ht="39.950000000000003" customHeight="1" x14ac:dyDescent="0.35">
      <c r="B16" s="103"/>
      <c r="C16" s="189"/>
      <c r="D16" s="191">
        <v>2305</v>
      </c>
      <c r="E16" s="179" t="s">
        <v>249</v>
      </c>
      <c r="F16" s="179">
        <v>3473</v>
      </c>
      <c r="G16" s="180" t="str">
        <f>IF(F16="", "", VLOOKUP(F16, '[2]MASTER LIST'!$A:$N, 2, FALSE))</f>
        <v>PAYET</v>
      </c>
      <c r="H16" s="180" t="str">
        <f>IF(F16="", "", VLOOKUP(F16, '[2]MASTER LIST'!$A:$N, 3, FALSE))</f>
        <v>Elianna</v>
      </c>
      <c r="I16" s="181">
        <f>IF(F16="", "", VLOOKUP(F16, '[2]MASTER LIST'!$A:$N, 5, FALSE))</f>
        <v>39876</v>
      </c>
      <c r="J16" s="182" t="str">
        <f>IF(F16="", "", VLOOKUP(F16, '[2]MASTER LIST'!$A:$N, 4, FALSE))</f>
        <v>F</v>
      </c>
      <c r="K16" s="182" t="str">
        <f>IF(F16="", "", VLOOKUP(F16, '[2]MASTER LIST'!$A:$N, 13, FALSE))</f>
        <v>U18</v>
      </c>
      <c r="L16" s="180" t="str">
        <f>IF(F16="", "", VLOOKUP(F16, '[2]MASTER LIST'!$A:$N, 10, FALSE))</f>
        <v>ANGELS REDUIT AC</v>
      </c>
      <c r="M16" s="173"/>
    </row>
    <row r="17" spans="1:13" s="113" customFormat="1" ht="39.950000000000003" customHeight="1" x14ac:dyDescent="0.35">
      <c r="A17" s="87"/>
      <c r="B17" s="198"/>
      <c r="C17" s="189"/>
      <c r="D17" s="191">
        <v>2306</v>
      </c>
      <c r="E17" s="179" t="s">
        <v>249</v>
      </c>
      <c r="F17" s="179">
        <v>3620</v>
      </c>
      <c r="G17" s="180" t="str">
        <f>IF(F17="", "", VLOOKUP(F17, '[2]MASTER LIST'!$A:$N, 2, FALSE))</f>
        <v>TOLBIZE</v>
      </c>
      <c r="H17" s="180" t="str">
        <f>IF(F17="", "", VLOOKUP(F17, '[2]MASTER LIST'!$A:$N, 3, FALSE))</f>
        <v xml:space="preserve">Anne Dorah </v>
      </c>
      <c r="I17" s="181">
        <f>IF(F17="", "", VLOOKUP(F17, '[2]MASTER LIST'!$A:$N, 5, FALSE))</f>
        <v>39809</v>
      </c>
      <c r="J17" s="182" t="str">
        <f>IF(F17="", "", VLOOKUP(F17, '[2]MASTER LIST'!$A:$N, 4, FALSE))</f>
        <v>F</v>
      </c>
      <c r="K17" s="182" t="str">
        <f>IF(F17="", "", VLOOKUP(F17, '[2]MASTER LIST'!$A:$N, 13, FALSE))</f>
        <v>U18</v>
      </c>
      <c r="L17" s="180" t="str">
        <f>IF(F17="", "", VLOOKUP(F17, '[2]MASTER LIST'!$A:$N, 10, FALSE))</f>
        <v>ANGELS REDUIT AC</v>
      </c>
      <c r="M17" s="173"/>
    </row>
    <row r="18" spans="1:13" s="113" customFormat="1" ht="39.950000000000003" customHeight="1" x14ac:dyDescent="0.35">
      <c r="A18" s="87"/>
      <c r="B18" s="198"/>
      <c r="C18" s="189"/>
      <c r="D18" s="191"/>
      <c r="E18" s="179"/>
      <c r="F18" s="179"/>
      <c r="G18" s="180"/>
      <c r="H18" s="180"/>
      <c r="I18" s="181"/>
      <c r="J18" s="182"/>
      <c r="K18" s="182"/>
      <c r="L18" s="180"/>
      <c r="M18" s="173"/>
    </row>
    <row r="19" spans="1:13" s="113" customFormat="1" ht="39.950000000000003" customHeight="1" x14ac:dyDescent="0.35">
      <c r="B19" s="103"/>
      <c r="C19" s="142"/>
      <c r="D19" s="190">
        <v>2307</v>
      </c>
      <c r="E19" s="179" t="s">
        <v>249</v>
      </c>
      <c r="F19" s="179">
        <v>1451</v>
      </c>
      <c r="G19" s="143" t="str">
        <f>IF(F19="", "", VLOOKUP(F19, '[2]MASTER LIST'!$A:$N, 2, FALSE))</f>
        <v xml:space="preserve">BALLARD </v>
      </c>
      <c r="H19" s="143" t="str">
        <f>IF(F19="", "", VLOOKUP(F19, '[2]MASTER LIST'!$A:$N, 3, FALSE))</f>
        <v xml:space="preserve">Keyla </v>
      </c>
      <c r="I19" s="144">
        <f>IF(F19="", "", VLOOKUP(F19, '[2]MASTER LIST'!$A:$N, 5, FALSE))</f>
        <v>40070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U18</v>
      </c>
      <c r="L19" s="143" t="str">
        <f>IF(F19="", "", VLOOKUP(F19, '[2]MASTER LIST'!$A:$N, 10, FALSE))</f>
        <v>BEAU BASSIN AC</v>
      </c>
      <c r="M19" s="173"/>
    </row>
    <row r="20" spans="1:13" s="113" customFormat="1" ht="39.950000000000003" customHeight="1" x14ac:dyDescent="0.35">
      <c r="B20" s="103"/>
      <c r="C20" s="142"/>
      <c r="D20" s="190">
        <v>2308</v>
      </c>
      <c r="E20" s="179" t="s">
        <v>249</v>
      </c>
      <c r="F20" s="179">
        <v>1448</v>
      </c>
      <c r="G20" s="143" t="str">
        <f>IF(F20="", "", VLOOKUP(F20, '[2]MASTER LIST'!$A:$N, 2, FALSE))</f>
        <v>ESTHER</v>
      </c>
      <c r="H20" s="143" t="str">
        <f>IF(F20="", "", VLOOKUP(F20, '[2]MASTER LIST'!$A:$N, 3, FALSE))</f>
        <v xml:space="preserve">Shannon </v>
      </c>
      <c r="I20" s="144">
        <f>IF(F20="", "", VLOOKUP(F20, '[2]MASTER LIST'!$A:$N, 5, FALSE))</f>
        <v>39620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U18</v>
      </c>
      <c r="L20" s="143" t="str">
        <f>IF(F20="", "", VLOOKUP(F20, '[2]MASTER LIST'!$A:$N, 10, FALSE))</f>
        <v>BEAU BASSIN AC</v>
      </c>
      <c r="M20" s="173"/>
    </row>
    <row r="21" spans="1:13" s="113" customFormat="1" ht="39.950000000000003" customHeight="1" x14ac:dyDescent="0.35">
      <c r="B21" s="103"/>
      <c r="C21" s="142"/>
      <c r="D21" s="190">
        <v>2309</v>
      </c>
      <c r="E21" s="179" t="s">
        <v>249</v>
      </c>
      <c r="F21" s="179">
        <v>1450</v>
      </c>
      <c r="G21" s="143" t="str">
        <f>IF(F21="", "", VLOOKUP(F21, '[2]MASTER LIST'!$A:$N, 2, FALSE))</f>
        <v>LEGALLANT</v>
      </c>
      <c r="H21" s="143" t="str">
        <f>IF(F21="", "", VLOOKUP(F21, '[2]MASTER LIST'!$A:$N, 3, FALSE))</f>
        <v xml:space="preserve">Loriana </v>
      </c>
      <c r="I21" s="144">
        <f>IF(F21="", "", VLOOKUP(F21, '[2]MASTER LIST'!$A:$N, 5, FALSE))</f>
        <v>39675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U18</v>
      </c>
      <c r="L21" s="143" t="str">
        <f>IF(F21="", "", VLOOKUP(F21, '[2]MASTER LIST'!$A:$N, 10, FALSE))</f>
        <v>BEAU BASSIN AC</v>
      </c>
      <c r="M21" s="358"/>
    </row>
    <row r="22" spans="1:13" s="113" customFormat="1" ht="39.950000000000003" customHeight="1" x14ac:dyDescent="0.35">
      <c r="B22" s="103"/>
      <c r="C22" s="142"/>
      <c r="D22" s="190">
        <v>2310</v>
      </c>
      <c r="E22" s="179" t="s">
        <v>249</v>
      </c>
      <c r="F22" s="179">
        <v>1085</v>
      </c>
      <c r="G22" s="143" t="str">
        <f>IF(F22="", "", VLOOKUP(F22, '[2]MASTER LIST'!$A:$N, 2, FALSE))</f>
        <v>ZAMA</v>
      </c>
      <c r="H22" s="143" t="str">
        <f>IF(F22="", "", VLOOKUP(F22, '[2]MASTER LIST'!$A:$N, 3, FALSE))</f>
        <v>Keyshia</v>
      </c>
      <c r="I22" s="144">
        <f>IF(F22="", "", VLOOKUP(F22, '[2]MASTER LIST'!$A:$N, 5, FALSE))</f>
        <v>39549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U18</v>
      </c>
      <c r="L22" s="143" t="str">
        <f>IF(F22="", "", VLOOKUP(F22, '[2]MASTER LIST'!$A:$N, 10, FALSE))</f>
        <v>BEAU BASSIN AC</v>
      </c>
      <c r="M22" s="173"/>
    </row>
    <row r="23" spans="1:13" s="113" customFormat="1" ht="39.950000000000003" customHeight="1" x14ac:dyDescent="0.35">
      <c r="B23" s="103"/>
      <c r="C23" s="142"/>
      <c r="D23" s="190"/>
      <c r="E23" s="179"/>
      <c r="F23" s="179"/>
      <c r="G23" s="143"/>
      <c r="H23" s="143"/>
      <c r="I23" s="144"/>
      <c r="J23" s="145"/>
      <c r="K23" s="145"/>
      <c r="L23" s="143"/>
      <c r="M23" s="173"/>
    </row>
    <row r="24" spans="1:13" s="113" customFormat="1" ht="39.950000000000003" customHeight="1" x14ac:dyDescent="0.35">
      <c r="B24" s="103"/>
      <c r="C24" s="142"/>
      <c r="D24" s="190">
        <v>2311</v>
      </c>
      <c r="E24" s="179" t="s">
        <v>249</v>
      </c>
      <c r="F24" s="179">
        <v>1246</v>
      </c>
      <c r="G24" s="143" t="str">
        <f>IF(F24="", "", VLOOKUP(F24, '[2]MASTER LIST'!$A:$N, 2, FALSE))</f>
        <v>AUNAY</v>
      </c>
      <c r="H24" s="143" t="str">
        <f>IF(F24="", "", VLOOKUP(F24, '[2]MASTER LIST'!$A:$N, 3, FALSE))</f>
        <v>Thea</v>
      </c>
      <c r="I24" s="144">
        <f>IF(F24="", "", VLOOKUP(F24, '[2]MASTER LIST'!$A:$N, 5, FALSE))</f>
        <v>39592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U18</v>
      </c>
      <c r="L24" s="143" t="s">
        <v>7160</v>
      </c>
      <c r="M24" s="358"/>
    </row>
    <row r="25" spans="1:13" s="113" customFormat="1" ht="39.950000000000003" customHeight="1" x14ac:dyDescent="0.35">
      <c r="B25" s="103"/>
      <c r="C25" s="142"/>
      <c r="D25" s="190">
        <v>2312</v>
      </c>
      <c r="E25" s="179" t="s">
        <v>249</v>
      </c>
      <c r="F25" s="168">
        <v>2642</v>
      </c>
      <c r="G25" s="143" t="str">
        <f>IF(F25="", "", VLOOKUP(F25, '[2]MASTER LIST'!$A:$N, 2, FALSE))</f>
        <v>GOPAUL</v>
      </c>
      <c r="H25" s="143" t="str">
        <f>IF(F25="", "", VLOOKUP(F25, '[2]MASTER LIST'!$A:$N, 3, FALSE))</f>
        <v>Darlyne</v>
      </c>
      <c r="I25" s="144">
        <f>IF(F25="", "", VLOOKUP(F25, '[2]MASTER LIST'!$A:$N, 5, FALSE))</f>
        <v>39905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U18</v>
      </c>
      <c r="L25" s="143" t="s">
        <v>7160</v>
      </c>
      <c r="M25" s="173"/>
    </row>
    <row r="26" spans="1:13" s="113" customFormat="1" ht="39.950000000000003" customHeight="1" x14ac:dyDescent="0.35">
      <c r="B26" s="103"/>
      <c r="C26" s="142"/>
      <c r="D26" s="190">
        <v>2313</v>
      </c>
      <c r="E26" s="179" t="s">
        <v>249</v>
      </c>
      <c r="F26" s="168">
        <v>4266</v>
      </c>
      <c r="G26" s="143" t="str">
        <f>IF(F26="", "", VLOOKUP(F26, '[2]MASTER LIST'!$A:$N, 2, FALSE))</f>
        <v>LAZERRE</v>
      </c>
      <c r="H26" s="143" t="str">
        <f>IF(F26="", "", VLOOKUP(F26, '[2]MASTER LIST'!$A:$N, 3, FALSE))</f>
        <v>Alicia</v>
      </c>
      <c r="I26" s="144">
        <f>IF(F26="", "", VLOOKUP(F26, '[2]MASTER LIST'!$A:$N, 5, FALSE))</f>
        <v>39679</v>
      </c>
      <c r="J26" s="145" t="str">
        <f>IF(F26="", "", VLOOKUP(F26, '[2]MASTER LIST'!$A:$N, 4, FALSE))</f>
        <v>F</v>
      </c>
      <c r="K26" s="145" t="str">
        <f>IF(F26="", "", VLOOKUP(F26, '[2]MASTER LIST'!$A:$N, 13, FALSE))</f>
        <v>U18</v>
      </c>
      <c r="L26" s="143" t="s">
        <v>7160</v>
      </c>
      <c r="M26" s="173"/>
    </row>
    <row r="27" spans="1:13" s="113" customFormat="1" ht="39.950000000000003" customHeight="1" x14ac:dyDescent="0.35">
      <c r="B27" s="103"/>
      <c r="C27" s="142"/>
      <c r="D27" s="190">
        <v>2314</v>
      </c>
      <c r="E27" s="179" t="s">
        <v>249</v>
      </c>
      <c r="F27" s="168">
        <v>1245</v>
      </c>
      <c r="G27" s="143" t="str">
        <f>IF(F27="", "", VLOOKUP(F27, '[2]MASTER LIST'!$A:$N, 2, FALSE))</f>
        <v>MANAL</v>
      </c>
      <c r="H27" s="143" t="str">
        <f>IF(F27="", "", VLOOKUP(F27, '[2]MASTER LIST'!$A:$N, 3, FALSE))</f>
        <v xml:space="preserve">Chloe </v>
      </c>
      <c r="I27" s="144">
        <f>IF(F27="", "", VLOOKUP(F27, '[2]MASTER LIST'!$A:$N, 5, FALSE))</f>
        <v>39580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U18</v>
      </c>
      <c r="L27" s="143" t="s">
        <v>7160</v>
      </c>
      <c r="M27" s="173"/>
    </row>
    <row r="28" spans="1:13" s="113" customFormat="1" ht="39.950000000000003" customHeight="1" x14ac:dyDescent="0.35">
      <c r="B28" s="103"/>
      <c r="C28" s="142"/>
      <c r="D28" s="190">
        <v>2315</v>
      </c>
      <c r="E28" s="179" t="s">
        <v>249</v>
      </c>
      <c r="F28" s="168">
        <v>2790</v>
      </c>
      <c r="G28" s="143" t="str">
        <f>IF(F28="", "", VLOOKUP(F28, '[2]MASTER LIST'!$A:$N, 2, FALSE))</f>
        <v>MARIANNE</v>
      </c>
      <c r="H28" s="143" t="str">
        <f>IF(F28="", "", VLOOKUP(F28, '[2]MASTER LIST'!$A:$N, 3, FALSE))</f>
        <v xml:space="preserve">Alexcia </v>
      </c>
      <c r="I28" s="144">
        <f>IF(F28="", "", VLOOKUP(F28, '[2]MASTER LIST'!$A:$N, 5, FALSE))</f>
        <v>39580</v>
      </c>
      <c r="J28" s="145" t="str">
        <f>IF(F28="", "", VLOOKUP(F28, '[2]MASTER LIST'!$A:$N, 4, FALSE))</f>
        <v>F</v>
      </c>
      <c r="K28" s="145" t="str">
        <f>IF(F28="", "", VLOOKUP(F28, '[2]MASTER LIST'!$A:$N, 13, FALSE))</f>
        <v>U18</v>
      </c>
      <c r="L28" s="143" t="s">
        <v>7160</v>
      </c>
      <c r="M28" s="173"/>
    </row>
    <row r="29" spans="1:13" s="113" customFormat="1" ht="39.950000000000003" customHeight="1" x14ac:dyDescent="0.35">
      <c r="B29" s="103"/>
      <c r="C29" s="142"/>
      <c r="D29" s="190"/>
      <c r="E29" s="179"/>
      <c r="F29" s="168"/>
      <c r="G29" s="143"/>
      <c r="H29" s="143"/>
      <c r="I29" s="144"/>
      <c r="J29" s="145"/>
      <c r="K29" s="145"/>
      <c r="L29" s="143"/>
      <c r="M29" s="173"/>
    </row>
    <row r="30" spans="1:13" s="113" customFormat="1" ht="39.950000000000003" customHeight="1" x14ac:dyDescent="0.35">
      <c r="B30" s="103"/>
      <c r="C30" s="142"/>
      <c r="D30" s="190">
        <v>2316</v>
      </c>
      <c r="E30" s="179" t="s">
        <v>249</v>
      </c>
      <c r="F30" s="168">
        <v>3237</v>
      </c>
      <c r="G30" s="143" t="str">
        <f>IF(F30="", "", VLOOKUP(F30, '[2]MASTER LIST'!$A:$N, 2, FALSE))</f>
        <v>BETTY</v>
      </c>
      <c r="H30" s="143" t="str">
        <f>IF(F30="", "", VLOOKUP(F30, '[2]MASTER LIST'!$A:$N, 3, FALSE))</f>
        <v>Kate Anashtasia</v>
      </c>
      <c r="I30" s="144">
        <f>IF(F30="", "", VLOOKUP(F30, '[2]MASTER LIST'!$A:$N, 5, FALSE))</f>
        <v>40152</v>
      </c>
      <c r="J30" s="145" t="str">
        <f>IF(F30="", "", VLOOKUP(F30, '[2]MASTER LIST'!$A:$N, 4, FALSE))</f>
        <v>F</v>
      </c>
      <c r="K30" s="145" t="str">
        <f>IF(F30="", "", VLOOKUP(F30, '[2]MASTER LIST'!$A:$N, 13, FALSE))</f>
        <v>U18</v>
      </c>
      <c r="L30" s="143" t="s">
        <v>7154</v>
      </c>
      <c r="M30" s="358"/>
    </row>
    <row r="31" spans="1:13" s="113" customFormat="1" ht="39.950000000000003" customHeight="1" x14ac:dyDescent="0.35">
      <c r="B31" s="103"/>
      <c r="C31" s="142"/>
      <c r="D31" s="190"/>
      <c r="E31" s="179"/>
      <c r="F31" s="168"/>
      <c r="G31" s="143"/>
      <c r="H31" s="143"/>
      <c r="I31" s="144"/>
      <c r="J31" s="145"/>
      <c r="K31" s="145"/>
      <c r="L31" s="143"/>
      <c r="M31" s="358"/>
    </row>
    <row r="32" spans="1:13" s="113" customFormat="1" ht="39.950000000000003" customHeight="1" x14ac:dyDescent="0.35">
      <c r="B32" s="103"/>
      <c r="C32" s="142"/>
      <c r="D32" s="190">
        <v>2367</v>
      </c>
      <c r="E32" s="179"/>
      <c r="F32" s="168"/>
      <c r="G32" s="143" t="s">
        <v>869</v>
      </c>
      <c r="H32" s="143" t="s">
        <v>2274</v>
      </c>
      <c r="I32" s="144"/>
      <c r="J32" s="145" t="s">
        <v>201</v>
      </c>
      <c r="K32" s="145" t="s">
        <v>175</v>
      </c>
      <c r="L32" s="143" t="s">
        <v>6</v>
      </c>
      <c r="M32" s="173"/>
    </row>
    <row r="33" spans="2:13" s="113" customFormat="1" ht="39.950000000000003" customHeight="1" x14ac:dyDescent="0.35">
      <c r="B33" s="103"/>
      <c r="C33" s="142"/>
      <c r="D33" s="190"/>
      <c r="E33" s="179"/>
      <c r="F33" s="168"/>
      <c r="G33" s="143"/>
      <c r="H33" s="143"/>
      <c r="I33" s="144"/>
      <c r="J33" s="145"/>
      <c r="K33" s="145"/>
      <c r="L33" s="143"/>
      <c r="M33" s="173"/>
    </row>
    <row r="34" spans="2:13" s="113" customFormat="1" ht="39.950000000000003" customHeight="1" x14ac:dyDescent="0.35">
      <c r="B34" s="103"/>
      <c r="C34" s="142"/>
      <c r="D34" s="190">
        <v>2317</v>
      </c>
      <c r="E34" s="179" t="s">
        <v>249</v>
      </c>
      <c r="F34" s="168">
        <v>1206</v>
      </c>
      <c r="G34" s="143" t="str">
        <f>IF(F34="", "", VLOOKUP(F34, '[2]MASTER LIST'!$A:$N, 2, FALSE))</f>
        <v>LUCKEERAM</v>
      </c>
      <c r="H34" s="143" t="str">
        <f>IF(F34="", "", VLOOKUP(F34, '[2]MASTER LIST'!$A:$N, 3, FALSE))</f>
        <v>Séréna</v>
      </c>
      <c r="I34" s="144">
        <f>IF(F34="", "", VLOOKUP(F34, '[2]MASTER LIST'!$A:$N, 5, FALSE))</f>
        <v>39981</v>
      </c>
      <c r="J34" s="145" t="str">
        <f>IF(F34="", "", VLOOKUP(F34, '[2]MASTER LIST'!$A:$N, 4, FALSE))</f>
        <v>F</v>
      </c>
      <c r="K34" s="145" t="str">
        <f>IF(F34="", "", VLOOKUP(F34, '[2]MASTER LIST'!$A:$N, 13, FALSE))</f>
        <v>U18</v>
      </c>
      <c r="L34" s="143" t="s">
        <v>7152</v>
      </c>
      <c r="M34" s="173"/>
    </row>
    <row r="35" spans="2:13" s="113" customFormat="1" ht="39.950000000000003" customHeight="1" x14ac:dyDescent="0.35">
      <c r="B35" s="103"/>
      <c r="C35" s="142"/>
      <c r="D35" s="190">
        <v>2318</v>
      </c>
      <c r="E35" s="179" t="s">
        <v>249</v>
      </c>
      <c r="F35" s="168">
        <v>1217</v>
      </c>
      <c r="G35" s="143" t="str">
        <f>IF(F35="", "", VLOOKUP(F35, '[2]MASTER LIST'!$A:$N, 2, FALSE))</f>
        <v>MAMODE</v>
      </c>
      <c r="H35" s="143" t="str">
        <f>IF(F35="", "", VLOOKUP(F35, '[2]MASTER LIST'!$A:$N, 3, FALSE))</f>
        <v>Kimzia</v>
      </c>
      <c r="I35" s="144">
        <f>IF(F35="", "", VLOOKUP(F35, '[2]MASTER LIST'!$A:$N, 5, FALSE))</f>
        <v>39852</v>
      </c>
      <c r="J35" s="145" t="str">
        <f>IF(F35="", "", VLOOKUP(F35, '[2]MASTER LIST'!$A:$N, 4, FALSE))</f>
        <v>F</v>
      </c>
      <c r="K35" s="145" t="str">
        <f>IF(F35="", "", VLOOKUP(F35, '[2]MASTER LIST'!$A:$N, 13, FALSE))</f>
        <v>U18</v>
      </c>
      <c r="L35" s="143" t="s">
        <v>7152</v>
      </c>
      <c r="M35" s="173"/>
    </row>
    <row r="36" spans="2:13" s="113" customFormat="1" ht="39.950000000000003" customHeight="1" x14ac:dyDescent="0.35">
      <c r="B36" s="103"/>
      <c r="C36" s="142"/>
      <c r="D36" s="190">
        <v>2319</v>
      </c>
      <c r="E36" s="179" t="s">
        <v>249</v>
      </c>
      <c r="F36" s="168">
        <v>1664</v>
      </c>
      <c r="G36" s="143" t="str">
        <f>IF(F36="", "", VLOOKUP(F36, '[2]MASTER LIST'!$A:$N, 2, FALSE))</f>
        <v>MANNICK</v>
      </c>
      <c r="H36" s="143" t="str">
        <f>IF(F36="", "", VLOOKUP(F36, '[2]MASTER LIST'!$A:$N, 3, FALSE))</f>
        <v>Lekhaa</v>
      </c>
      <c r="I36" s="144">
        <f>IF(F36="", "", VLOOKUP(F36, '[2]MASTER LIST'!$A:$N, 5, FALSE))</f>
        <v>39819</v>
      </c>
      <c r="J36" s="145" t="str">
        <f>IF(F36="", "", VLOOKUP(F36, '[2]MASTER LIST'!$A:$N, 4, FALSE))</f>
        <v>F</v>
      </c>
      <c r="K36" s="145" t="str">
        <f>IF(F36="", "", VLOOKUP(F36, '[2]MASTER LIST'!$A:$N, 13, FALSE))</f>
        <v>U18</v>
      </c>
      <c r="L36" s="143" t="s">
        <v>7152</v>
      </c>
      <c r="M36" s="173"/>
    </row>
    <row r="37" spans="2:13" s="113" customFormat="1" ht="39.950000000000003" customHeight="1" x14ac:dyDescent="0.35">
      <c r="B37" s="103"/>
      <c r="C37" s="142"/>
      <c r="D37" s="190">
        <v>2320</v>
      </c>
      <c r="E37" s="179" t="s">
        <v>249</v>
      </c>
      <c r="F37" s="168">
        <v>3366</v>
      </c>
      <c r="G37" s="143" t="str">
        <f>IF(F37="", "", VLOOKUP(F37, '[2]MASTER LIST'!$A:$N, 2, FALSE))</f>
        <v>RAGOBUR</v>
      </c>
      <c r="H37" s="143" t="str">
        <f>IF(F37="", "", VLOOKUP(F37, '[2]MASTER LIST'!$A:$N, 3, FALSE))</f>
        <v>Svahashimi Saniya</v>
      </c>
      <c r="I37" s="144">
        <f>IF(F37="", "", VLOOKUP(F37, '[2]MASTER LIST'!$A:$N, 5, FALSE))</f>
        <v>40006</v>
      </c>
      <c r="J37" s="145" t="str">
        <f>IF(F37="", "", VLOOKUP(F37, '[2]MASTER LIST'!$A:$N, 4, FALSE))</f>
        <v>F</v>
      </c>
      <c r="K37" s="145" t="str">
        <f>IF(F37="", "", VLOOKUP(F37, '[2]MASTER LIST'!$A:$N, 13, FALSE))</f>
        <v>U18</v>
      </c>
      <c r="L37" s="143" t="s">
        <v>7152</v>
      </c>
      <c r="M37" s="173"/>
    </row>
    <row r="38" spans="2:13" s="113" customFormat="1" ht="39.950000000000003" customHeight="1" x14ac:dyDescent="0.35">
      <c r="B38" s="103"/>
      <c r="C38" s="142"/>
      <c r="D38" s="190">
        <v>2321</v>
      </c>
      <c r="E38" s="179" t="s">
        <v>249</v>
      </c>
      <c r="F38" s="168">
        <v>1669</v>
      </c>
      <c r="G38" s="143" t="str">
        <f>IF(F38="", "", VLOOKUP(F38, '[2]MASTER LIST'!$A:$N, 2, FALSE))</f>
        <v>THERESE</v>
      </c>
      <c r="H38" s="143" t="str">
        <f>IF(F38="", "", VLOOKUP(F38, '[2]MASTER LIST'!$A:$N, 3, FALSE))</f>
        <v xml:space="preserve">Keyla </v>
      </c>
      <c r="I38" s="144">
        <f>IF(F38="", "", VLOOKUP(F38, '[2]MASTER LIST'!$A:$N, 5, FALSE))</f>
        <v>39863</v>
      </c>
      <c r="J38" s="145" t="str">
        <f>IF(F38="", "", VLOOKUP(F38, '[2]MASTER LIST'!$A:$N, 4, FALSE))</f>
        <v>F</v>
      </c>
      <c r="K38" s="145" t="str">
        <f>IF(F38="", "", VLOOKUP(F38, '[2]MASTER LIST'!$A:$N, 13, FALSE))</f>
        <v>U18</v>
      </c>
      <c r="L38" s="143" t="s">
        <v>7152</v>
      </c>
      <c r="M38" s="173"/>
    </row>
    <row r="39" spans="2:13" s="113" customFormat="1" ht="39.950000000000003" customHeight="1" x14ac:dyDescent="0.35">
      <c r="B39" s="103"/>
      <c r="C39" s="142"/>
      <c r="D39" s="190">
        <v>2338</v>
      </c>
      <c r="E39" s="179"/>
      <c r="F39" s="168"/>
      <c r="G39" s="143" t="s">
        <v>2386</v>
      </c>
      <c r="H39" s="143" t="s">
        <v>1965</v>
      </c>
      <c r="I39" s="144"/>
      <c r="J39" s="145" t="s">
        <v>201</v>
      </c>
      <c r="K39" s="145" t="s">
        <v>175</v>
      </c>
      <c r="L39" s="143" t="s">
        <v>7152</v>
      </c>
      <c r="M39" s="173"/>
    </row>
    <row r="40" spans="2:13" s="113" customFormat="1" ht="39.950000000000003" customHeight="1" x14ac:dyDescent="0.35">
      <c r="B40" s="103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2:13" s="113" customFormat="1" ht="39.950000000000003" customHeight="1" x14ac:dyDescent="0.35">
      <c r="B41" s="103"/>
      <c r="C41" s="142"/>
      <c r="D41" s="240">
        <v>2363</v>
      </c>
      <c r="E41" s="179"/>
      <c r="F41" s="168"/>
      <c r="G41" s="143" t="s">
        <v>6478</v>
      </c>
      <c r="H41" s="143" t="s">
        <v>6479</v>
      </c>
      <c r="I41" s="144"/>
      <c r="J41" s="145" t="s">
        <v>201</v>
      </c>
      <c r="K41" s="145" t="s">
        <v>175</v>
      </c>
      <c r="L41" s="143" t="s">
        <v>55</v>
      </c>
      <c r="M41" s="173"/>
    </row>
    <row r="42" spans="2:13" s="113" customFormat="1" ht="39.950000000000003" customHeight="1" x14ac:dyDescent="0.35">
      <c r="B42" s="103"/>
      <c r="C42" s="142"/>
      <c r="D42" s="190">
        <v>2369</v>
      </c>
      <c r="E42" s="179"/>
      <c r="F42" s="168"/>
      <c r="G42" s="143" t="s">
        <v>624</v>
      </c>
      <c r="H42" s="143" t="s">
        <v>7158</v>
      </c>
      <c r="I42" s="144"/>
      <c r="J42" s="145" t="s">
        <v>201</v>
      </c>
      <c r="K42" s="145" t="s">
        <v>175</v>
      </c>
      <c r="L42" s="143" t="s">
        <v>55</v>
      </c>
      <c r="M42" s="173"/>
    </row>
    <row r="43" spans="2:13" s="113" customFormat="1" ht="39.950000000000003" customHeight="1" x14ac:dyDescent="0.35">
      <c r="B43" s="103"/>
      <c r="C43" s="142"/>
      <c r="D43" s="190">
        <v>2368</v>
      </c>
      <c r="E43" s="179"/>
      <c r="F43" s="168"/>
      <c r="G43" s="143" t="s">
        <v>5506</v>
      </c>
      <c r="H43" s="143" t="s">
        <v>5507</v>
      </c>
      <c r="I43" s="144"/>
      <c r="J43" s="145" t="s">
        <v>201</v>
      </c>
      <c r="K43" s="145" t="s">
        <v>175</v>
      </c>
      <c r="L43" s="143" t="s">
        <v>55</v>
      </c>
      <c r="M43" s="173"/>
    </row>
    <row r="44" spans="2:13" s="113" customFormat="1" ht="39.950000000000003" customHeight="1" x14ac:dyDescent="0.35">
      <c r="B44" s="103"/>
      <c r="C44" s="142"/>
      <c r="D44" s="190">
        <v>2325</v>
      </c>
      <c r="E44" s="179" t="s">
        <v>249</v>
      </c>
      <c r="F44" s="168">
        <v>2991</v>
      </c>
      <c r="G44" s="143" t="str">
        <f>IF(F44="", "", VLOOKUP(F44, '[2]MASTER LIST'!$A:$N, 2, FALSE))</f>
        <v>LAURENT</v>
      </c>
      <c r="H44" s="143" t="str">
        <f>IF(F44="", "", VLOOKUP(F44, '[2]MASTER LIST'!$A:$N, 3, FALSE))</f>
        <v>Jamelia</v>
      </c>
      <c r="I44" s="144" t="str">
        <f>IF(F44="", "", VLOOKUP(F44, '[2]MASTER LIST'!$A:$N, 5, FALSE))</f>
        <v>15/01/2009</v>
      </c>
      <c r="J44" s="145" t="str">
        <f>IF(F44="", "", VLOOKUP(F44, '[2]MASTER LIST'!$A:$N, 4, FALSE))</f>
        <v>F</v>
      </c>
      <c r="K44" s="145" t="str">
        <f>IF(F44="", "", VLOOKUP(F44, '[2]MASTER LIST'!$A:$N, 13, FALSE))</f>
        <v>U18</v>
      </c>
      <c r="L44" s="143" t="str">
        <f>IF(F44="", "", VLOOKUP(F44, '[2]MASTER LIST'!$A:$N, 10, FALSE))</f>
        <v>LE HOCHET AC</v>
      </c>
      <c r="M44" s="173"/>
    </row>
    <row r="45" spans="2:13" s="113" customFormat="1" ht="39.950000000000003" customHeight="1" x14ac:dyDescent="0.35">
      <c r="B45" s="103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2:13" s="113" customFormat="1" ht="39.950000000000003" customHeight="1" x14ac:dyDescent="0.35">
      <c r="B46" s="103"/>
      <c r="C46" s="142"/>
      <c r="D46" s="190">
        <v>2322</v>
      </c>
      <c r="E46" s="179" t="s">
        <v>249</v>
      </c>
      <c r="F46" s="168">
        <v>1304</v>
      </c>
      <c r="G46" s="143" t="str">
        <f>IF(F46="", "", VLOOKUP(F46, '[2]MASTER LIST'!$A:$N, 2, FALSE))</f>
        <v>CLOVIS</v>
      </c>
      <c r="H46" s="143" t="str">
        <f>IF(F46="", "", VLOOKUP(F46, '[2]MASTER LIST'!$A:$N, 3, FALSE))</f>
        <v xml:space="preserve">Prinncesska </v>
      </c>
      <c r="I46" s="144">
        <f>IF(F46="", "", VLOOKUP(F46, '[2]MASTER LIST'!$A:$N, 5, FALSE))</f>
        <v>39801</v>
      </c>
      <c r="J46" s="145" t="str">
        <f>IF(F46="", "", VLOOKUP(F46, '[2]MASTER LIST'!$A:$N, 4, FALSE))</f>
        <v>F</v>
      </c>
      <c r="K46" s="145" t="str">
        <f>IF(F46="", "", VLOOKUP(F46, '[2]MASTER LIST'!$A:$N, 13, FALSE))</f>
        <v>U18</v>
      </c>
      <c r="L46" s="143" t="s">
        <v>7155</v>
      </c>
      <c r="M46" s="173"/>
    </row>
    <row r="47" spans="2:13" s="113" customFormat="1" ht="39.950000000000003" customHeight="1" x14ac:dyDescent="0.35">
      <c r="B47" s="103"/>
      <c r="C47" s="142"/>
      <c r="D47" s="190">
        <v>2323</v>
      </c>
      <c r="E47" s="179" t="s">
        <v>249</v>
      </c>
      <c r="F47" s="168">
        <v>2812</v>
      </c>
      <c r="G47" s="143" t="str">
        <f>IF(F47="", "", VLOOKUP(F47, '[2]MASTER LIST'!$A:$N, 2, FALSE))</f>
        <v>DOUCE</v>
      </c>
      <c r="H47" s="143" t="str">
        <f>IF(F47="", "", VLOOKUP(F47, '[2]MASTER LIST'!$A:$N, 3, FALSE))</f>
        <v>Shania</v>
      </c>
      <c r="I47" s="144">
        <f>IF(F47="", "", VLOOKUP(F47, '[2]MASTER LIST'!$A:$N, 5, FALSE))</f>
        <v>39769</v>
      </c>
      <c r="J47" s="145" t="str">
        <f>IF(F47="", "", VLOOKUP(F47, '[2]MASTER LIST'!$A:$N, 4, FALSE))</f>
        <v>F</v>
      </c>
      <c r="K47" s="145" t="str">
        <f>IF(F47="", "", VLOOKUP(F47, '[2]MASTER LIST'!$A:$N, 13, FALSE))</f>
        <v>U18</v>
      </c>
      <c r="L47" s="143" t="s">
        <v>7155</v>
      </c>
      <c r="M47" s="358"/>
    </row>
    <row r="48" spans="2:13" s="113" customFormat="1" ht="39.950000000000003" customHeight="1" x14ac:dyDescent="0.35">
      <c r="B48" s="103"/>
      <c r="C48" s="142"/>
      <c r="D48" s="190">
        <v>2324</v>
      </c>
      <c r="E48" s="179" t="s">
        <v>249</v>
      </c>
      <c r="F48" s="168">
        <v>1036</v>
      </c>
      <c r="G48" s="143" t="str">
        <f>IF(F48="", "", VLOOKUP(F48, '[2]MASTER LIST'!$A:$N, 2, FALSE))</f>
        <v>JOSON</v>
      </c>
      <c r="H48" s="143" t="str">
        <f>IF(F48="", "", VLOOKUP(F48, '[2]MASTER LIST'!$A:$N, 3, FALSE))</f>
        <v>Shekinaa</v>
      </c>
      <c r="I48" s="144">
        <f>IF(F48="", "", VLOOKUP(F48, '[2]MASTER LIST'!$A:$N, 5, FALSE))</f>
        <v>39622</v>
      </c>
      <c r="J48" s="145" t="str">
        <f>IF(F48="", "", VLOOKUP(F48, '[2]MASTER LIST'!$A:$N, 4, FALSE))</f>
        <v>F</v>
      </c>
      <c r="K48" s="145" t="str">
        <f>IF(F48="", "", VLOOKUP(F48, '[2]MASTER LIST'!$A:$N, 13, FALSE))</f>
        <v>U18</v>
      </c>
      <c r="L48" s="143" t="s">
        <v>7155</v>
      </c>
      <c r="M48" s="173"/>
    </row>
    <row r="49" spans="1:14" s="113" customFormat="1" ht="39.950000000000003" customHeight="1" x14ac:dyDescent="0.35">
      <c r="A49" s="87"/>
      <c r="B49" s="198"/>
      <c r="C49" s="142"/>
      <c r="D49" s="190">
        <v>2326</v>
      </c>
      <c r="E49" s="179" t="s">
        <v>249</v>
      </c>
      <c r="F49" s="168">
        <v>1288</v>
      </c>
      <c r="G49" s="143" t="str">
        <f>IF(F49="", "", VLOOKUP(F49, '[2]MASTER LIST'!$A:$N, 2, FALSE))</f>
        <v>MARCELIN</v>
      </c>
      <c r="H49" s="143" t="str">
        <f>IF(F49="", "", VLOOKUP(F49, '[2]MASTER LIST'!$A:$N, 3, FALSE))</f>
        <v>Noemie</v>
      </c>
      <c r="I49" s="144">
        <f>IF(F49="", "", VLOOKUP(F49, '[2]MASTER LIST'!$A:$N, 5, FALSE))</f>
        <v>39677</v>
      </c>
      <c r="J49" s="145" t="str">
        <f>IF(F49="", "", VLOOKUP(F49, '[2]MASTER LIST'!$A:$N, 4, FALSE))</f>
        <v>F</v>
      </c>
      <c r="K49" s="145" t="str">
        <f>IF(F49="", "", VLOOKUP(F49, '[2]MASTER LIST'!$A:$N, 13, FALSE))</f>
        <v>U18</v>
      </c>
      <c r="L49" s="143" t="s">
        <v>7155</v>
      </c>
      <c r="M49" s="173"/>
    </row>
    <row r="50" spans="1:14" s="113" customFormat="1" ht="39.950000000000003" customHeight="1" x14ac:dyDescent="0.35">
      <c r="B50" s="103"/>
      <c r="C50" s="142"/>
      <c r="D50" s="190">
        <v>2327</v>
      </c>
      <c r="E50" s="179" t="s">
        <v>249</v>
      </c>
      <c r="F50" s="168">
        <v>4066</v>
      </c>
      <c r="G50" s="143" t="str">
        <f>IF(F50="", "", VLOOKUP(F50, '[2]MASTER LIST'!$A:$N, 2, FALSE))</f>
        <v>VERT</v>
      </c>
      <c r="H50" s="143" t="str">
        <f>IF(F50="", "", VLOOKUP(F50, '[2]MASTER LIST'!$A:$N, 3, FALSE))</f>
        <v>Oceane</v>
      </c>
      <c r="I50" s="144">
        <f>IF(F50="", "", VLOOKUP(F50, '[2]MASTER LIST'!$A:$N, 5, FALSE))</f>
        <v>40031</v>
      </c>
      <c r="J50" s="145" t="str">
        <f>IF(F50="", "", VLOOKUP(F50, '[2]MASTER LIST'!$A:$N, 4, FALSE))</f>
        <v>F</v>
      </c>
      <c r="K50" s="145" t="str">
        <f>IF(F50="", "", VLOOKUP(F50, '[2]MASTER LIST'!$A:$N, 13, FALSE))</f>
        <v>U18</v>
      </c>
      <c r="L50" s="143" t="s">
        <v>7155</v>
      </c>
      <c r="M50" s="173"/>
    </row>
    <row r="51" spans="1:14" s="113" customFormat="1" ht="39.950000000000003" customHeight="1" x14ac:dyDescent="0.35">
      <c r="B51" s="103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1:14" s="113" customFormat="1" ht="39.950000000000003" customHeight="1" x14ac:dyDescent="0.35">
      <c r="B52" s="103"/>
      <c r="C52" s="142"/>
      <c r="D52" s="190">
        <v>2328</v>
      </c>
      <c r="E52" s="179" t="s">
        <v>249</v>
      </c>
      <c r="F52" s="168">
        <v>4380</v>
      </c>
      <c r="G52" s="143" t="str">
        <f>IF(F52="", "", VLOOKUP(F52, '[2]MASTER LIST'!$A:$N, 2, FALSE))</f>
        <v>BEEHARRY</v>
      </c>
      <c r="H52" s="143" t="str">
        <f>IF(F52="", "", VLOOKUP(F52, '[2]MASTER LIST'!$A:$N, 3, FALSE))</f>
        <v>Kelina</v>
      </c>
      <c r="I52" s="144">
        <f>IF(F52="", "", VLOOKUP(F52, '[2]MASTER LIST'!$A:$N, 5, FALSE))</f>
        <v>39589</v>
      </c>
      <c r="J52" s="145" t="str">
        <f>IF(F52="", "", VLOOKUP(F52, '[2]MASTER LIST'!$A:$N, 4, FALSE))</f>
        <v>F</v>
      </c>
      <c r="K52" s="145" t="str">
        <f>IF(F52="", "", VLOOKUP(F52, '[2]MASTER LIST'!$A:$N, 13, FALSE))</f>
        <v>U18</v>
      </c>
      <c r="L52" s="143" t="s">
        <v>7150</v>
      </c>
      <c r="M52" s="173"/>
    </row>
    <row r="53" spans="1:14" s="113" customFormat="1" ht="39.950000000000003" customHeight="1" x14ac:dyDescent="0.35">
      <c r="B53" s="103"/>
      <c r="C53" s="142"/>
      <c r="D53" s="190">
        <v>2329</v>
      </c>
      <c r="E53" s="179" t="s">
        <v>249</v>
      </c>
      <c r="F53" s="168">
        <v>4379</v>
      </c>
      <c r="G53" s="143" t="str">
        <f>IF(F53="", "", VLOOKUP(F53, '[2]MASTER LIST'!$A:$N, 2, FALSE))</f>
        <v>DUVAL</v>
      </c>
      <c r="H53" s="143" t="str">
        <f>IF(F53="", "", VLOOKUP(F53, '[2]MASTER LIST'!$A:$N, 3, FALSE))</f>
        <v>Nathanaelle</v>
      </c>
      <c r="I53" s="144">
        <f>IF(F53="", "", VLOOKUP(F53, '[2]MASTER LIST'!$A:$N, 5, FALSE))</f>
        <v>39541</v>
      </c>
      <c r="J53" s="145" t="str">
        <f>IF(F53="", "", VLOOKUP(F53, '[2]MASTER LIST'!$A:$N, 4, FALSE))</f>
        <v>F</v>
      </c>
      <c r="K53" s="145" t="str">
        <f>IF(F53="", "", VLOOKUP(F53, '[2]MASTER LIST'!$A:$N, 13, FALSE))</f>
        <v>U18</v>
      </c>
      <c r="L53" s="143" t="s">
        <v>7150</v>
      </c>
      <c r="M53" s="358"/>
    </row>
    <row r="54" spans="1:14" s="113" customFormat="1" ht="35.1" customHeight="1" x14ac:dyDescent="0.35">
      <c r="B54" s="103"/>
      <c r="C54" s="142"/>
      <c r="D54" s="190">
        <v>2330</v>
      </c>
      <c r="E54" s="179" t="s">
        <v>249</v>
      </c>
      <c r="F54" s="168">
        <v>4132</v>
      </c>
      <c r="G54" s="143" t="str">
        <f>IF(F54="", "", VLOOKUP(F54, '[2]MASTER LIST'!$A:$N, 2, FALSE))</f>
        <v>ETIENNETTE</v>
      </c>
      <c r="H54" s="143" t="str">
        <f>IF(F54="", "", VLOOKUP(F54, '[2]MASTER LIST'!$A:$N, 3, FALSE))</f>
        <v>Anne Mathilde</v>
      </c>
      <c r="I54" s="144">
        <f>IF(F54="", "", VLOOKUP(F54, '[2]MASTER LIST'!$A:$N, 5, FALSE))</f>
        <v>39958</v>
      </c>
      <c r="J54" s="145" t="str">
        <f>IF(F54="", "", VLOOKUP(F54, '[2]MASTER LIST'!$A:$N, 4, FALSE))</f>
        <v>F</v>
      </c>
      <c r="K54" s="145" t="str">
        <f>IF(F54="", "", VLOOKUP(F54, '[2]MASTER LIST'!$A:$N, 13, FALSE))</f>
        <v>U18</v>
      </c>
      <c r="L54" s="143" t="s">
        <v>7150</v>
      </c>
      <c r="M54" s="358"/>
    </row>
    <row r="55" spans="1:14" s="113" customFormat="1" ht="35.1" customHeight="1" x14ac:dyDescent="0.35">
      <c r="B55" s="103"/>
      <c r="C55" s="142"/>
      <c r="D55" s="190">
        <v>2331</v>
      </c>
      <c r="E55" s="179" t="s">
        <v>249</v>
      </c>
      <c r="F55" s="168">
        <v>1489</v>
      </c>
      <c r="G55" s="143" t="str">
        <f>IF(F55="", "", VLOOKUP(F55, '[2]MASTER LIST'!$A:$N, 2, FALSE))</f>
        <v>NAPANAHANI</v>
      </c>
      <c r="H55" s="143" t="str">
        <f>IF(F55="", "", VLOOKUP(F55, '[2]MASTER LIST'!$A:$N, 3, FALSE))</f>
        <v>Anaïs</v>
      </c>
      <c r="I55" s="144">
        <f>IF(F55="", "", VLOOKUP(F55, '[2]MASTER LIST'!$A:$N, 5, FALSE))</f>
        <v>39720</v>
      </c>
      <c r="J55" s="145" t="str">
        <f>IF(F55="", "", VLOOKUP(F55, '[2]MASTER LIST'!$A:$N, 4, FALSE))</f>
        <v>F</v>
      </c>
      <c r="K55" s="145" t="str">
        <f>IF(F55="", "", VLOOKUP(F55, '[2]MASTER LIST'!$A:$N, 13, FALSE))</f>
        <v>U18</v>
      </c>
      <c r="L55" s="143" t="s">
        <v>7150</v>
      </c>
      <c r="M55" s="173"/>
    </row>
    <row r="56" spans="1:14" s="113" customFormat="1" ht="35.1" customHeight="1" x14ac:dyDescent="0.35">
      <c r="B56" s="103"/>
      <c r="C56" s="142"/>
      <c r="D56" s="190">
        <v>2332</v>
      </c>
      <c r="E56" s="179" t="s">
        <v>249</v>
      </c>
      <c r="F56" s="168">
        <v>4202</v>
      </c>
      <c r="G56" s="143" t="str">
        <f>IF(F56="", "", VLOOKUP(F56, '[2]MASTER LIST'!$A:$N, 2, FALSE))</f>
        <v>ROSE</v>
      </c>
      <c r="H56" s="143" t="str">
        <f>IF(F56="", "", VLOOKUP(F56, '[2]MASTER LIST'!$A:$N, 3, FALSE))</f>
        <v>Wainchella</v>
      </c>
      <c r="I56" s="144">
        <f>IF(F56="", "", VLOOKUP(F56, '[2]MASTER LIST'!$A:$N, 5, FALSE))</f>
        <v>39786</v>
      </c>
      <c r="J56" s="145" t="str">
        <f>IF(F56="", "", VLOOKUP(F56, '[2]MASTER LIST'!$A:$N, 4, FALSE))</f>
        <v>F</v>
      </c>
      <c r="K56" s="145" t="str">
        <f>IF(F56="", "", VLOOKUP(F56, '[2]MASTER LIST'!$A:$N, 13, FALSE))</f>
        <v>U18</v>
      </c>
      <c r="L56" s="143" t="s">
        <v>7150</v>
      </c>
      <c r="M56" s="173"/>
    </row>
    <row r="57" spans="1:14" s="113" customFormat="1" ht="35.1" customHeight="1" x14ac:dyDescent="0.35">
      <c r="B57" s="103"/>
      <c r="C57" s="142"/>
      <c r="D57" s="190">
        <v>2333</v>
      </c>
      <c r="E57" s="179" t="s">
        <v>249</v>
      </c>
      <c r="F57" s="168">
        <v>4290</v>
      </c>
      <c r="G57" s="143" t="str">
        <f>IF(F57="", "", VLOOKUP(F57, '[2]MASTER LIST'!$A:$N, 2, FALSE))</f>
        <v>UMANEE</v>
      </c>
      <c r="H57" s="143" t="str">
        <f>IF(F57="", "", VLOOKUP(F57, '[2]MASTER LIST'!$A:$N, 3, FALSE))</f>
        <v>Nesy</v>
      </c>
      <c r="I57" s="144">
        <f>IF(F57="", "", VLOOKUP(F57, '[2]MASTER LIST'!$A:$N, 5, FALSE))</f>
        <v>40135</v>
      </c>
      <c r="J57" s="145" t="str">
        <f>IF(F57="", "", VLOOKUP(F57, '[2]MASTER LIST'!$A:$N, 4, FALSE))</f>
        <v>F</v>
      </c>
      <c r="K57" s="145" t="str">
        <f>IF(F57="", "", VLOOKUP(F57, '[2]MASTER LIST'!$A:$N, 13, FALSE))</f>
        <v>U18</v>
      </c>
      <c r="L57" s="143" t="s">
        <v>7150</v>
      </c>
      <c r="M57" s="358"/>
    </row>
    <row r="58" spans="1:14" s="113" customFormat="1" ht="35.1" customHeight="1" x14ac:dyDescent="0.35">
      <c r="B58" s="103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358"/>
    </row>
    <row r="59" spans="1:14" s="113" customFormat="1" ht="35.1" customHeight="1" x14ac:dyDescent="0.35">
      <c r="B59" s="103"/>
      <c r="C59" s="142"/>
      <c r="D59" s="190">
        <v>2334</v>
      </c>
      <c r="E59" s="179" t="s">
        <v>249</v>
      </c>
      <c r="F59" s="168">
        <v>4360</v>
      </c>
      <c r="G59" s="143" t="str">
        <f>IF(F59="", "", VLOOKUP(F59, '[2]MASTER LIST'!$A:$N, 2, FALSE))</f>
        <v>BEGUE</v>
      </c>
      <c r="H59" s="143" t="str">
        <f>IF(F59="", "", VLOOKUP(F59, '[2]MASTER LIST'!$A:$N, 3, FALSE))</f>
        <v>Anne-Charlotte</v>
      </c>
      <c r="I59" s="144">
        <f>IF(F59="", "", VLOOKUP(F59, '[2]MASTER LIST'!$A:$N, 5, FALSE))</f>
        <v>39942</v>
      </c>
      <c r="J59" s="145" t="str">
        <f>IF(F59="", "", VLOOKUP(F59, '[2]MASTER LIST'!$A:$N, 4, FALSE))</f>
        <v>F</v>
      </c>
      <c r="K59" s="145" t="str">
        <f>IF(F59="", "", VLOOKUP(F59, '[2]MASTER LIST'!$A:$N, 13, FALSE))</f>
        <v>U18</v>
      </c>
      <c r="L59" s="143" t="str">
        <f>IF(F59="", "", VLOOKUP(F59, '[2]MASTER LIST'!$A:$N, 10, FALSE))</f>
        <v>POUDRE D'OR AC</v>
      </c>
      <c r="M59" s="173"/>
      <c r="N59" s="113" t="s">
        <v>4443</v>
      </c>
    </row>
    <row r="60" spans="1:14" s="113" customFormat="1" ht="35.1" customHeight="1" x14ac:dyDescent="0.35">
      <c r="B60" s="103"/>
      <c r="C60" s="217"/>
      <c r="D60" s="218">
        <v>2370</v>
      </c>
      <c r="E60" s="241"/>
      <c r="F60" s="242"/>
      <c r="G60" s="282" t="s">
        <v>2091</v>
      </c>
      <c r="H60" s="282" t="s">
        <v>7173</v>
      </c>
      <c r="I60" s="283"/>
      <c r="J60" s="145" t="s">
        <v>201</v>
      </c>
      <c r="K60" s="145" t="s">
        <v>175</v>
      </c>
      <c r="L60" s="282" t="s">
        <v>41</v>
      </c>
      <c r="M60" s="363"/>
    </row>
    <row r="61" spans="1:14" s="113" customFormat="1" ht="35.1" customHeight="1" x14ac:dyDescent="0.35">
      <c r="B61" s="103"/>
      <c r="C61" s="142"/>
      <c r="D61" s="190">
        <v>2341</v>
      </c>
      <c r="E61" s="179" t="s">
        <v>249</v>
      </c>
      <c r="F61" s="168">
        <v>4376</v>
      </c>
      <c r="G61" s="143" t="str">
        <f>IF(F61="", "", VLOOKUP(F61, '[2]MASTER LIST'!$A:$N, 2, FALSE))</f>
        <v>NELSON</v>
      </c>
      <c r="H61" s="143" t="str">
        <f>IF(F61="", "", VLOOKUP(F61, '[2]MASTER LIST'!$A:$N, 3, FALSE))</f>
        <v>Valentine</v>
      </c>
      <c r="I61" s="144">
        <f>IF(F61="", "", VLOOKUP(F61, '[2]MASTER LIST'!$A:$N, 5, FALSE))</f>
        <v>39856</v>
      </c>
      <c r="J61" s="145" t="str">
        <f>IF(F61="", "", VLOOKUP(F61, '[2]MASTER LIST'!$A:$N, 4, FALSE))</f>
        <v>F</v>
      </c>
      <c r="K61" s="145" t="str">
        <f>IF(F61="", "", VLOOKUP(F61, '[2]MASTER LIST'!$A:$N, 13, FALSE))</f>
        <v>U18</v>
      </c>
      <c r="L61" s="143" t="str">
        <f>IF(F61="", "", VLOOKUP(F61, '[2]MASTER LIST'!$A:$N, 10, FALSE))</f>
        <v>POUDRE D'OR AC</v>
      </c>
      <c r="M61" s="173"/>
    </row>
    <row r="62" spans="1:14" s="113" customFormat="1" ht="35.1" customHeight="1" x14ac:dyDescent="0.35">
      <c r="B62" s="103"/>
      <c r="C62" s="142"/>
      <c r="D62" s="190">
        <v>2342</v>
      </c>
      <c r="E62" s="179" t="s">
        <v>249</v>
      </c>
      <c r="F62" s="168">
        <v>4378</v>
      </c>
      <c r="G62" s="143" t="str">
        <f>IF(F62="", "", VLOOKUP(F62, '[2]MASTER LIST'!$A:$N, 2, FALSE))</f>
        <v>SIRAZ</v>
      </c>
      <c r="H62" s="143" t="str">
        <f>IF(F62="", "", VLOOKUP(F62, '[2]MASTER LIST'!$A:$N, 3, FALSE))</f>
        <v>Marie Sollena</v>
      </c>
      <c r="I62" s="144">
        <f>IF(F62="", "", VLOOKUP(F62, '[2]MASTER LIST'!$A:$N, 5, FALSE))</f>
        <v>39795</v>
      </c>
      <c r="J62" s="145" t="str">
        <f>IF(F62="", "", VLOOKUP(F62, '[2]MASTER LIST'!$A:$N, 4, FALSE))</f>
        <v>F</v>
      </c>
      <c r="K62" s="145" t="str">
        <f>IF(F62="", "", VLOOKUP(F62, '[2]MASTER LIST'!$A:$N, 13, FALSE))</f>
        <v>U18</v>
      </c>
      <c r="L62" s="143" t="str">
        <f>IF(F62="", "", VLOOKUP(F62, '[2]MASTER LIST'!$A:$N, 10, FALSE))</f>
        <v>POUDRE D'OR AC</v>
      </c>
      <c r="M62" s="173"/>
    </row>
    <row r="63" spans="1:14" s="113" customFormat="1" ht="35.1" customHeight="1" x14ac:dyDescent="0.35">
      <c r="B63" s="103"/>
      <c r="C63" s="142"/>
      <c r="D63" s="190">
        <v>2344</v>
      </c>
      <c r="E63" s="179" t="s">
        <v>249</v>
      </c>
      <c r="F63" s="168">
        <v>4347</v>
      </c>
      <c r="G63" s="143" t="str">
        <f>IF(F63="", "", VLOOKUP(F63, '[2]MASTER LIST'!$A:$N, 2, FALSE))</f>
        <v>VACOA</v>
      </c>
      <c r="H63" s="143" t="str">
        <f>IF(F63="", "", VLOOKUP(F63, '[2]MASTER LIST'!$A:$N, 3, FALSE))</f>
        <v>Laurelyn</v>
      </c>
      <c r="I63" s="144">
        <f>IF(F63="", "", VLOOKUP(F63, '[2]MASTER LIST'!$A:$N, 5, FALSE))</f>
        <v>39844</v>
      </c>
      <c r="J63" s="145" t="str">
        <f>IF(F63="", "", VLOOKUP(F63, '[2]MASTER LIST'!$A:$N, 4, FALSE))</f>
        <v>F</v>
      </c>
      <c r="K63" s="145" t="str">
        <f>IF(F63="", "", VLOOKUP(F63, '[2]MASTER LIST'!$A:$N, 13, FALSE))</f>
        <v>U18</v>
      </c>
      <c r="L63" s="143" t="str">
        <f>IF(F63="", "", VLOOKUP(F63, '[2]MASTER LIST'!$A:$N, 10, FALSE))</f>
        <v>POUDRE D'OR AC</v>
      </c>
      <c r="M63" s="173"/>
    </row>
    <row r="64" spans="1:14" s="113" customFormat="1" ht="35.1" customHeight="1" x14ac:dyDescent="0.35">
      <c r="B64" s="103"/>
      <c r="C64" s="142"/>
      <c r="D64" s="190"/>
      <c r="E64" s="179"/>
      <c r="F64" s="168"/>
      <c r="G64" s="143"/>
      <c r="H64" s="143"/>
      <c r="I64" s="144"/>
      <c r="J64" s="145"/>
      <c r="K64" s="145"/>
      <c r="L64" s="143"/>
      <c r="M64" s="173"/>
    </row>
    <row r="65" spans="2:14" s="113" customFormat="1" ht="35.1" customHeight="1" x14ac:dyDescent="0.35">
      <c r="B65" s="103"/>
      <c r="C65" s="142"/>
      <c r="D65" s="190">
        <v>2335</v>
      </c>
      <c r="E65" s="179" t="s">
        <v>249</v>
      </c>
      <c r="F65" s="168">
        <v>3542</v>
      </c>
      <c r="G65" s="143" t="str">
        <f>IF(F65="", "", VLOOKUP(F65, '[2]MASTER LIST'!$A:$N, 2, FALSE))</f>
        <v>BERTHELOT</v>
      </c>
      <c r="H65" s="143" t="str">
        <f>IF(F65="", "", VLOOKUP(F65, '[2]MASTER LIST'!$A:$N, 3, FALSE))</f>
        <v>Lauryn</v>
      </c>
      <c r="I65" s="144">
        <f>IF(F65="", "", VLOOKUP(F65, '[2]MASTER LIST'!$A:$N, 5, FALSE))</f>
        <v>39545</v>
      </c>
      <c r="J65" s="145" t="str">
        <f>IF(F65="", "", VLOOKUP(F65, '[2]MASTER LIST'!$A:$N, 4, FALSE))</f>
        <v>F</v>
      </c>
      <c r="K65" s="145" t="str">
        <f>IF(F65="", "", VLOOKUP(F65, '[2]MASTER LIST'!$A:$N, 13, FALSE))</f>
        <v>U18</v>
      </c>
      <c r="L65" s="143" t="s">
        <v>7146</v>
      </c>
      <c r="M65" s="173"/>
    </row>
    <row r="66" spans="2:14" s="113" customFormat="1" ht="35.1" customHeight="1" x14ac:dyDescent="0.35">
      <c r="B66" s="103"/>
      <c r="C66" s="142"/>
      <c r="D66" s="190">
        <v>2336</v>
      </c>
      <c r="E66" s="179" t="s">
        <v>249</v>
      </c>
      <c r="F66" s="168">
        <v>3166</v>
      </c>
      <c r="G66" s="143" t="str">
        <f>IF(F66="", "", VLOOKUP(F66, '[2]MASTER LIST'!$A:$N, 2, FALSE))</f>
        <v>LOUIS</v>
      </c>
      <c r="H66" s="143" t="str">
        <f>IF(F66="", "", VLOOKUP(F66, '[2]MASTER LIST'!$A:$N, 3, FALSE))</f>
        <v>Jessica</v>
      </c>
      <c r="I66" s="144">
        <f>IF(F66="", "", VLOOKUP(F66, '[2]MASTER LIST'!$A:$N, 5, FALSE))</f>
        <v>39524</v>
      </c>
      <c r="J66" s="145" t="str">
        <f>IF(F66="", "", VLOOKUP(F66, '[2]MASTER LIST'!$A:$N, 4, FALSE))</f>
        <v>F</v>
      </c>
      <c r="K66" s="145" t="str">
        <f>IF(F66="", "", VLOOKUP(F66, '[2]MASTER LIST'!$A:$N, 13, FALSE))</f>
        <v>U18</v>
      </c>
      <c r="L66" s="143" t="s">
        <v>7146</v>
      </c>
      <c r="M66" s="358"/>
    </row>
    <row r="67" spans="2:14" s="113" customFormat="1" ht="39.950000000000003" customHeight="1" x14ac:dyDescent="0.35">
      <c r="B67" s="103"/>
      <c r="C67" s="142"/>
      <c r="D67" s="190">
        <v>2337</v>
      </c>
      <c r="E67" s="179" t="s">
        <v>249</v>
      </c>
      <c r="F67" s="168">
        <v>4299</v>
      </c>
      <c r="G67" s="143" t="str">
        <f>IF(F67="", "", VLOOKUP(F67, '[2]MASTER LIST'!$A:$N, 2, FALSE))</f>
        <v>LUCILE</v>
      </c>
      <c r="H67" s="143" t="str">
        <f>IF(F67="", "", VLOOKUP(F67, '[2]MASTER LIST'!$A:$N, 3, FALSE))</f>
        <v>Marie Kaela</v>
      </c>
      <c r="I67" s="144">
        <f>IF(F67="", "", VLOOKUP(F67, '[2]MASTER LIST'!$A:$N, 5, FALSE))</f>
        <v>39709</v>
      </c>
      <c r="J67" s="145" t="str">
        <f>IF(F67="", "", VLOOKUP(F67, '[2]MASTER LIST'!$A:$N, 4, FALSE))</f>
        <v>F</v>
      </c>
      <c r="K67" s="145" t="str">
        <f>IF(F67="", "", VLOOKUP(F67, '[2]MASTER LIST'!$A:$N, 13, FALSE))</f>
        <v>U18</v>
      </c>
      <c r="L67" s="143" t="s">
        <v>7146</v>
      </c>
      <c r="M67" s="173"/>
    </row>
    <row r="68" spans="2:14" s="113" customFormat="1" ht="39.950000000000003" customHeight="1" x14ac:dyDescent="0.35">
      <c r="B68" s="103"/>
      <c r="C68" s="142"/>
      <c r="D68" s="190">
        <v>2339</v>
      </c>
      <c r="E68" s="179" t="s">
        <v>249</v>
      </c>
      <c r="F68" s="168">
        <v>3162</v>
      </c>
      <c r="G68" s="143" t="str">
        <f>IF(F68="", "", VLOOKUP(F68, '[2]MASTER LIST'!$A:$N, 2, FALSE))</f>
        <v>MAMODE</v>
      </c>
      <c r="H68" s="143" t="str">
        <f>IF(F68="", "", VLOOKUP(F68, '[2]MASTER LIST'!$A:$N, 3, FALSE))</f>
        <v xml:space="preserve">Marina Ninette Lucie </v>
      </c>
      <c r="I68" s="144">
        <f>IF(F68="", "", VLOOKUP(F68, '[2]MASTER LIST'!$A:$N, 5, FALSE))</f>
        <v>39666</v>
      </c>
      <c r="J68" s="145" t="str">
        <f>IF(F68="", "", VLOOKUP(F68, '[2]MASTER LIST'!$A:$N, 4, FALSE))</f>
        <v>F</v>
      </c>
      <c r="K68" s="145" t="str">
        <f>IF(F68="", "", VLOOKUP(F68, '[2]MASTER LIST'!$A:$N, 13, FALSE))</f>
        <v>U18</v>
      </c>
      <c r="L68" s="143" t="s">
        <v>7146</v>
      </c>
      <c r="M68" s="173"/>
    </row>
    <row r="69" spans="2:14" s="113" customFormat="1" ht="39.950000000000003" customHeight="1" x14ac:dyDescent="0.35">
      <c r="B69" s="103"/>
      <c r="C69" s="142"/>
      <c r="D69" s="190">
        <v>2340</v>
      </c>
      <c r="E69" s="179" t="s">
        <v>249</v>
      </c>
      <c r="F69" s="168">
        <v>4193</v>
      </c>
      <c r="G69" s="143" t="str">
        <f>IF(F69="", "", VLOOKUP(F69, '[2]MASTER LIST'!$A:$N, 2, FALSE))</f>
        <v>MOMINE</v>
      </c>
      <c r="H69" s="143" t="str">
        <f>IF(F69="", "", VLOOKUP(F69, '[2]MASTER LIST'!$A:$N, 3, FALSE))</f>
        <v>Marie Audélie Beatrice</v>
      </c>
      <c r="I69" s="144">
        <f>IF(F69="", "", VLOOKUP(F69, '[2]MASTER LIST'!$A:$N, 5, FALSE))</f>
        <v>39455</v>
      </c>
      <c r="J69" s="145" t="str">
        <f>IF(F69="", "", VLOOKUP(F69, '[2]MASTER LIST'!$A:$N, 4, FALSE))</f>
        <v>F</v>
      </c>
      <c r="K69" s="145" t="str">
        <f>IF(F69="", "", VLOOKUP(F69, '[2]MASTER LIST'!$A:$N, 13, FALSE))</f>
        <v>U18</v>
      </c>
      <c r="L69" s="143" t="s">
        <v>7146</v>
      </c>
      <c r="M69" s="173"/>
      <c r="N69" s="113" t="s">
        <v>4443</v>
      </c>
    </row>
    <row r="70" spans="2:14" s="113" customFormat="1" ht="39.950000000000003" customHeight="1" x14ac:dyDescent="0.35">
      <c r="B70" s="103"/>
      <c r="C70" s="142"/>
      <c r="D70" s="190">
        <v>2343</v>
      </c>
      <c r="E70" s="179" t="s">
        <v>249</v>
      </c>
      <c r="F70" s="168">
        <v>3765</v>
      </c>
      <c r="G70" s="143" t="str">
        <f>IF(F70="", "", VLOOKUP(F70, '[2]MASTER LIST'!$A:$N, 2, FALSE))</f>
        <v>SUNNASSEE</v>
      </c>
      <c r="H70" s="143" t="str">
        <f>IF(F70="", "", VLOOKUP(F70, '[2]MASTER LIST'!$A:$N, 3, FALSE))</f>
        <v>Tevani</v>
      </c>
      <c r="I70" s="144">
        <f>IF(F70="", "", VLOOKUP(F70, '[2]MASTER LIST'!$A:$N, 5, FALSE))</f>
        <v>39734</v>
      </c>
      <c r="J70" s="145" t="str">
        <f>IF(F70="", "", VLOOKUP(F70, '[2]MASTER LIST'!$A:$N, 4, FALSE))</f>
        <v>F</v>
      </c>
      <c r="K70" s="145" t="str">
        <f>IF(F70="", "", VLOOKUP(F70, '[2]MASTER LIST'!$A:$N, 13, FALSE))</f>
        <v>U18</v>
      </c>
      <c r="L70" s="143" t="s">
        <v>7146</v>
      </c>
      <c r="M70" s="173"/>
    </row>
    <row r="71" spans="2:14" s="113" customFormat="1" ht="39.950000000000003" customHeight="1" x14ac:dyDescent="0.35">
      <c r="B71" s="103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2:14" s="113" customFormat="1" ht="39.950000000000003" customHeight="1" x14ac:dyDescent="0.35">
      <c r="B72" s="103"/>
      <c r="C72" s="142"/>
      <c r="D72" s="190">
        <v>2364</v>
      </c>
      <c r="E72" s="179"/>
      <c r="F72" s="168"/>
      <c r="G72" s="143" t="s">
        <v>7108</v>
      </c>
      <c r="H72" s="143" t="s">
        <v>7109</v>
      </c>
      <c r="I72" s="144"/>
      <c r="J72" s="145" t="s">
        <v>201</v>
      </c>
      <c r="K72" s="145" t="s">
        <v>175</v>
      </c>
      <c r="L72" s="143" t="s">
        <v>197</v>
      </c>
      <c r="M72" s="173"/>
    </row>
    <row r="73" spans="2:14" s="113" customFormat="1" ht="39.950000000000003" customHeight="1" x14ac:dyDescent="0.35">
      <c r="B73" s="103"/>
      <c r="C73" s="142"/>
      <c r="D73" s="190"/>
      <c r="E73" s="179"/>
      <c r="F73" s="168"/>
      <c r="G73" s="143"/>
      <c r="H73" s="143"/>
      <c r="I73" s="144"/>
      <c r="J73" s="145"/>
      <c r="K73" s="145"/>
      <c r="L73" s="143"/>
      <c r="M73" s="173"/>
    </row>
    <row r="74" spans="2:14" s="113" customFormat="1" ht="39.950000000000003" customHeight="1" x14ac:dyDescent="0.35">
      <c r="B74" s="103"/>
      <c r="C74" s="142"/>
      <c r="D74" s="190">
        <v>2345</v>
      </c>
      <c r="E74" s="179" t="s">
        <v>249</v>
      </c>
      <c r="F74" s="168">
        <v>1634</v>
      </c>
      <c r="G74" s="143" t="str">
        <f>IF(F74="", "", VLOOKUP(F74, '[2]MASTER LIST'!$A:$N, 2, FALSE))</f>
        <v>CRETIN</v>
      </c>
      <c r="H74" s="143" t="str">
        <f>IF(F74="", "", VLOOKUP(F74, '[2]MASTER LIST'!$A:$N, 3, FALSE))</f>
        <v>Eva</v>
      </c>
      <c r="I74" s="144">
        <f>IF(F74="", "", VLOOKUP(F74, '[2]MASTER LIST'!$A:$N, 5, FALSE))</f>
        <v>40015</v>
      </c>
      <c r="J74" s="145" t="str">
        <f>IF(F74="", "", VLOOKUP(F74, '[2]MASTER LIST'!$A:$N, 4, FALSE))</f>
        <v>F</v>
      </c>
      <c r="K74" s="145" t="str">
        <f>IF(F74="", "", VLOOKUP(F74, '[2]MASTER LIST'!$A:$N, 13, FALSE))</f>
        <v>U18</v>
      </c>
      <c r="L74" s="143" t="str">
        <f>IF(F74="", "", VLOOKUP(F74, '[2]MASTER LIST'!$A:$N, 10, FALSE))</f>
        <v>Q-BORNES PAVILLON AC</v>
      </c>
      <c r="M74" s="173"/>
    </row>
    <row r="75" spans="2:14" s="113" customFormat="1" ht="39.950000000000003" customHeight="1" x14ac:dyDescent="0.35">
      <c r="B75" s="103"/>
      <c r="C75" s="142"/>
      <c r="D75" s="190">
        <v>2346</v>
      </c>
      <c r="E75" s="179" t="s">
        <v>249</v>
      </c>
      <c r="F75" s="168">
        <v>3548</v>
      </c>
      <c r="G75" s="143" t="str">
        <f>IF(F75="", "", VLOOKUP(F75, '[2]MASTER LIST'!$A:$N, 2, FALSE))</f>
        <v>DOMEE</v>
      </c>
      <c r="H75" s="143" t="str">
        <f>IF(F75="", "", VLOOKUP(F75, '[2]MASTER LIST'!$A:$N, 3, FALSE))</f>
        <v>Anastasia Sophia Harra</v>
      </c>
      <c r="I75" s="144">
        <f>IF(F75="", "", VLOOKUP(F75, '[2]MASTER LIST'!$A:$N, 5, FALSE))</f>
        <v>39815</v>
      </c>
      <c r="J75" s="145" t="str">
        <f>IF(F75="", "", VLOOKUP(F75, '[2]MASTER LIST'!$A:$N, 4, FALSE))</f>
        <v>F</v>
      </c>
      <c r="K75" s="145" t="str">
        <f>IF(F75="", "", VLOOKUP(F75, '[2]MASTER LIST'!$A:$N, 13, FALSE))</f>
        <v>U18</v>
      </c>
      <c r="L75" s="143" t="str">
        <f>IF(F75="", "", VLOOKUP(F75, '[2]MASTER LIST'!$A:$N, 10, FALSE))</f>
        <v>Q-BORNES PAVILLON AC</v>
      </c>
      <c r="M75" s="173"/>
    </row>
    <row r="76" spans="2:14" s="113" customFormat="1" ht="39.950000000000003" customHeight="1" x14ac:dyDescent="0.35">
      <c r="B76" s="103"/>
      <c r="C76" s="142"/>
      <c r="D76" s="190">
        <v>2347</v>
      </c>
      <c r="E76" s="179" t="s">
        <v>249</v>
      </c>
      <c r="F76" s="168">
        <v>1639</v>
      </c>
      <c r="G76" s="143" t="str">
        <f>IF(F76="", "", VLOOKUP(F76, '[2]MASTER LIST'!$A:$N, 2, FALSE))</f>
        <v>NOKHEEDAH</v>
      </c>
      <c r="H76" s="143" t="str">
        <f>IF(F76="", "", VLOOKUP(F76, '[2]MASTER LIST'!$A:$N, 3, FALSE))</f>
        <v>Mansinee</v>
      </c>
      <c r="I76" s="144">
        <f>IF(F76="", "", VLOOKUP(F76, '[2]MASTER LIST'!$A:$N, 5, FALSE))</f>
        <v>39505</v>
      </c>
      <c r="J76" s="145" t="str">
        <f>IF(F76="", "", VLOOKUP(F76, '[2]MASTER LIST'!$A:$N, 4, FALSE))</f>
        <v>F</v>
      </c>
      <c r="K76" s="145" t="str">
        <f>IF(F76="", "", VLOOKUP(F76, '[2]MASTER LIST'!$A:$N, 13, FALSE))</f>
        <v>U18</v>
      </c>
      <c r="L76" s="143" t="str">
        <f>IF(F76="", "", VLOOKUP(F76, '[2]MASTER LIST'!$A:$N, 10, FALSE))</f>
        <v>Q-BORNES PAVILLON AC</v>
      </c>
      <c r="M76" s="173"/>
    </row>
    <row r="77" spans="2:14" s="113" customFormat="1" ht="39.950000000000003" customHeight="1" x14ac:dyDescent="0.35">
      <c r="B77" s="103"/>
      <c r="C77" s="142"/>
      <c r="D77" s="190"/>
      <c r="E77" s="179"/>
      <c r="F77" s="168"/>
      <c r="G77" s="143"/>
      <c r="H77" s="143"/>
      <c r="I77" s="144"/>
      <c r="J77" s="145"/>
      <c r="K77" s="145"/>
      <c r="L77" s="143"/>
      <c r="M77" s="173"/>
    </row>
    <row r="78" spans="2:14" s="113" customFormat="1" ht="39.950000000000003" customHeight="1" x14ac:dyDescent="0.35">
      <c r="B78" s="103"/>
      <c r="C78" s="142"/>
      <c r="D78" s="190">
        <v>2348</v>
      </c>
      <c r="E78" s="179" t="s">
        <v>249</v>
      </c>
      <c r="F78" s="168">
        <v>1576</v>
      </c>
      <c r="G78" s="143" t="str">
        <f>IF(F78="", "", VLOOKUP(F78, '[2]MASTER LIST'!$A:$N, 2, FALSE))</f>
        <v>CASIMIR</v>
      </c>
      <c r="H78" s="143" t="str">
        <f>IF(F78="", "", VLOOKUP(F78, '[2]MASTER LIST'!$A:$N, 3, FALSE))</f>
        <v>Gwenael</v>
      </c>
      <c r="I78" s="144">
        <f>IF(F78="", "", VLOOKUP(F78, '[2]MASTER LIST'!$A:$N, 5, FALSE))</f>
        <v>39582</v>
      </c>
      <c r="J78" s="145" t="str">
        <f>IF(F78="", "", VLOOKUP(F78, '[2]MASTER LIST'!$A:$N, 4, FALSE))</f>
        <v>F</v>
      </c>
      <c r="K78" s="145" t="str">
        <f>IF(F78="", "", VLOOKUP(F78, '[2]MASTER LIST'!$A:$N, 13, FALSE))</f>
        <v>U18</v>
      </c>
      <c r="L78" s="143" t="str">
        <f>IF(F78="", "", VLOOKUP(F78, '[2]MASTER LIST'!$A:$N, 10, FALSE))</f>
        <v>RISING PHOENIX AC</v>
      </c>
      <c r="M78" s="173"/>
    </row>
    <row r="79" spans="2:14" s="113" customFormat="1" ht="39.950000000000003" customHeight="1" x14ac:dyDescent="0.35">
      <c r="B79" s="103"/>
      <c r="C79" s="142"/>
      <c r="D79" s="190">
        <v>2349</v>
      </c>
      <c r="E79" s="179" t="s">
        <v>249</v>
      </c>
      <c r="F79" s="168">
        <v>1580</v>
      </c>
      <c r="G79" s="143" t="str">
        <f>IF(F79="", "", VLOOKUP(F79, '[2]MASTER LIST'!$A:$N, 2, FALSE))</f>
        <v>ETIENNETTE</v>
      </c>
      <c r="H79" s="143" t="str">
        <f>IF(F79="", "", VLOOKUP(F79, '[2]MASTER LIST'!$A:$N, 3, FALSE))</f>
        <v>Elodie</v>
      </c>
      <c r="I79" s="144">
        <f>IF(F79="", "", VLOOKUP(F79, '[2]MASTER LIST'!$A:$N, 5, FALSE))</f>
        <v>39762</v>
      </c>
      <c r="J79" s="145" t="str">
        <f>IF(F79="", "", VLOOKUP(F79, '[2]MASTER LIST'!$A:$N, 4, FALSE))</f>
        <v>F</v>
      </c>
      <c r="K79" s="145" t="str">
        <f>IF(F79="", "", VLOOKUP(F79, '[2]MASTER LIST'!$A:$N, 13, FALSE))</f>
        <v>U18</v>
      </c>
      <c r="L79" s="143" t="str">
        <f>IF(F79="", "", VLOOKUP(F79, '[2]MASTER LIST'!$A:$N, 10, FALSE))</f>
        <v>RISING PHOENIX AC</v>
      </c>
      <c r="M79" s="173"/>
    </row>
    <row r="80" spans="2:14" s="113" customFormat="1" ht="39.950000000000003" customHeight="1" x14ac:dyDescent="0.35">
      <c r="B80" s="103"/>
      <c r="C80" s="142"/>
      <c r="D80" s="190">
        <v>2350</v>
      </c>
      <c r="E80" s="179" t="s">
        <v>249</v>
      </c>
      <c r="F80" s="168">
        <v>3157</v>
      </c>
      <c r="G80" s="143" t="str">
        <f>IF(F80="", "", VLOOKUP(F80, '[2]MASTER LIST'!$A:$N, 2, FALSE))</f>
        <v>GONTRAN</v>
      </c>
      <c r="H80" s="143" t="str">
        <f>IF(F80="", "", VLOOKUP(F80, '[2]MASTER LIST'!$A:$N, 3, FALSE))</f>
        <v>Cheryanne</v>
      </c>
      <c r="I80" s="144">
        <f>IF(F80="", "", VLOOKUP(F80, '[2]MASTER LIST'!$A:$N, 5, FALSE))</f>
        <v>40153</v>
      </c>
      <c r="J80" s="145" t="str">
        <f>IF(F80="", "", VLOOKUP(F80, '[2]MASTER LIST'!$A:$N, 4, FALSE))</f>
        <v>F</v>
      </c>
      <c r="K80" s="145" t="str">
        <f>IF(F80="", "", VLOOKUP(F80, '[2]MASTER LIST'!$A:$N, 13, FALSE))</f>
        <v>U18</v>
      </c>
      <c r="L80" s="143" t="str">
        <f>IF(F80="", "", VLOOKUP(F80, '[2]MASTER LIST'!$A:$N, 10, FALSE))</f>
        <v>RISING PHOENIX AC</v>
      </c>
      <c r="M80" s="173"/>
    </row>
    <row r="81" spans="2:14" s="113" customFormat="1" ht="39.950000000000003" customHeight="1" x14ac:dyDescent="0.35">
      <c r="B81" s="103"/>
      <c r="C81" s="142"/>
      <c r="D81" s="190">
        <v>2351</v>
      </c>
      <c r="E81" s="179" t="s">
        <v>249</v>
      </c>
      <c r="F81" s="168">
        <v>1171</v>
      </c>
      <c r="G81" s="143" t="str">
        <f>IF(F81="", "", VLOOKUP(F81, '[2]MASTER LIST'!$A:$N, 2, FALSE))</f>
        <v>GUIELDARY</v>
      </c>
      <c r="H81" s="143" t="str">
        <f>IF(F81="", "", VLOOKUP(F81, '[2]MASTER LIST'!$A:$N, 3, FALSE))</f>
        <v>Lynnsha</v>
      </c>
      <c r="I81" s="144">
        <f>IF(F81="", "", VLOOKUP(F81, '[2]MASTER LIST'!$A:$N, 5, FALSE))</f>
        <v>39749</v>
      </c>
      <c r="J81" s="145" t="str">
        <f>IF(F81="", "", VLOOKUP(F81, '[2]MASTER LIST'!$A:$N, 4, FALSE))</f>
        <v>F</v>
      </c>
      <c r="K81" s="145" t="str">
        <f>IF(F81="", "", VLOOKUP(F81, '[2]MASTER LIST'!$A:$N, 13, FALSE))</f>
        <v>U18</v>
      </c>
      <c r="L81" s="143" t="str">
        <f>IF(F81="", "", VLOOKUP(F81, '[2]MASTER LIST'!$A:$N, 10, FALSE))</f>
        <v>RISING PHOENIX AC</v>
      </c>
      <c r="M81" s="173"/>
    </row>
    <row r="82" spans="2:14" s="113" customFormat="1" ht="39.950000000000003" customHeight="1" x14ac:dyDescent="0.35">
      <c r="B82" s="103"/>
      <c r="C82" s="142"/>
      <c r="D82" s="190">
        <v>2352</v>
      </c>
      <c r="E82" s="179" t="s">
        <v>249</v>
      </c>
      <c r="F82" s="168">
        <v>1584</v>
      </c>
      <c r="G82" s="143" t="str">
        <f>IF(F82="", "", VLOOKUP(F82, '[2]MASTER LIST'!$A:$N, 2, FALSE))</f>
        <v>HELENE</v>
      </c>
      <c r="H82" s="143" t="str">
        <f>IF(F82="", "", VLOOKUP(F82, '[2]MASTER LIST'!$A:$N, 3, FALSE))</f>
        <v>Hillary</v>
      </c>
      <c r="I82" s="144">
        <f>IF(F82="", "", VLOOKUP(F82, '[2]MASTER LIST'!$A:$N, 5, FALSE))</f>
        <v>39655</v>
      </c>
      <c r="J82" s="145" t="str">
        <f>IF(F82="", "", VLOOKUP(F82, '[2]MASTER LIST'!$A:$N, 4, FALSE))</f>
        <v>F</v>
      </c>
      <c r="K82" s="145" t="str">
        <f>IF(F82="", "", VLOOKUP(F82, '[2]MASTER LIST'!$A:$N, 13, FALSE))</f>
        <v>U18</v>
      </c>
      <c r="L82" s="143" t="str">
        <f>IF(F82="", "", VLOOKUP(F82, '[2]MASTER LIST'!$A:$N, 10, FALSE))</f>
        <v>RISING PHOENIX AC</v>
      </c>
      <c r="M82" s="358"/>
    </row>
    <row r="83" spans="2:14" s="113" customFormat="1" ht="39.950000000000003" customHeight="1" x14ac:dyDescent="0.35">
      <c r="B83" s="103"/>
      <c r="C83" s="142"/>
      <c r="D83" s="190"/>
      <c r="E83" s="179"/>
      <c r="F83" s="168"/>
      <c r="G83" s="143"/>
      <c r="H83" s="143"/>
      <c r="I83" s="144"/>
      <c r="J83" s="145"/>
      <c r="K83" s="145"/>
      <c r="L83" s="143"/>
      <c r="M83" s="358"/>
    </row>
    <row r="84" spans="2:14" s="113" customFormat="1" ht="39.950000000000003" customHeight="1" x14ac:dyDescent="0.35">
      <c r="B84" s="103"/>
      <c r="C84" s="142"/>
      <c r="D84" s="190">
        <v>2353</v>
      </c>
      <c r="E84" s="179" t="s">
        <v>249</v>
      </c>
      <c r="F84" s="168">
        <v>3679</v>
      </c>
      <c r="G84" s="143" t="str">
        <f>IF(F84="", "", VLOOKUP(F84, '[2]MASTER LIST'!$A:$N, 2, FALSE))</f>
        <v>COIFFIC</v>
      </c>
      <c r="H84" s="143" t="str">
        <f>IF(F84="", "", VLOOKUP(F84, '[2]MASTER LIST'!$A:$N, 3, FALSE))</f>
        <v>Dioanna</v>
      </c>
      <c r="I84" s="144">
        <f>IF(F84="", "", VLOOKUP(F84, '[2]MASTER LIST'!$A:$N, 5, FALSE))</f>
        <v>39975</v>
      </c>
      <c r="J84" s="145" t="str">
        <f>IF(F84="", "", VLOOKUP(F84, '[2]MASTER LIST'!$A:$N, 4, FALSE))</f>
        <v>F</v>
      </c>
      <c r="K84" s="145" t="str">
        <f>IF(F84="", "", VLOOKUP(F84, '[2]MASTER LIST'!$A:$N, 13, FALSE))</f>
        <v>U18</v>
      </c>
      <c r="L84" s="143" t="str">
        <f>IF(F84="", "", VLOOKUP(F84, '[2]MASTER LIST'!$A:$N, 10, FALSE))</f>
        <v>ROSE HILL AC</v>
      </c>
      <c r="M84" s="173"/>
    </row>
    <row r="85" spans="2:14" s="113" customFormat="1" ht="35.1" customHeight="1" x14ac:dyDescent="0.35">
      <c r="B85" s="103"/>
      <c r="C85" s="142"/>
      <c r="D85" s="190">
        <v>2354</v>
      </c>
      <c r="E85" s="179" t="s">
        <v>249</v>
      </c>
      <c r="F85" s="168">
        <v>3485</v>
      </c>
      <c r="G85" s="143" t="str">
        <f>IF(F85="", "", VLOOKUP(F85, '[2]MASTER LIST'!$A:$N, 2, FALSE))</f>
        <v>LESTE</v>
      </c>
      <c r="H85" s="143" t="str">
        <f>IF(F85="", "", VLOOKUP(F85, '[2]MASTER LIST'!$A:$N, 3, FALSE))</f>
        <v>Viviane</v>
      </c>
      <c r="I85" s="144">
        <f>IF(F85="", "", VLOOKUP(F85, '[2]MASTER LIST'!$A:$N, 5, FALSE))</f>
        <v>39933</v>
      </c>
      <c r="J85" s="145" t="str">
        <f>IF(F85="", "", VLOOKUP(F85, '[2]MASTER LIST'!$A:$N, 4, FALSE))</f>
        <v>F</v>
      </c>
      <c r="K85" s="145" t="str">
        <f>IF(F85="", "", VLOOKUP(F85, '[2]MASTER LIST'!$A:$N, 13, FALSE))</f>
        <v>U18</v>
      </c>
      <c r="L85" s="143" t="str">
        <f>IF(F85="", "", VLOOKUP(F85, '[2]MASTER LIST'!$A:$N, 10, FALSE))</f>
        <v>ROSE HILL AC</v>
      </c>
      <c r="M85" s="173"/>
      <c r="N85" s="113" t="s">
        <v>4443</v>
      </c>
    </row>
    <row r="86" spans="2:14" s="113" customFormat="1" ht="35.1" customHeight="1" x14ac:dyDescent="0.35">
      <c r="B86" s="103"/>
      <c r="C86" s="142"/>
      <c r="D86" s="190">
        <v>2355</v>
      </c>
      <c r="E86" s="179" t="s">
        <v>249</v>
      </c>
      <c r="F86" s="168">
        <v>1975</v>
      </c>
      <c r="G86" s="143" t="str">
        <f>IF(F86="", "", VLOOKUP(F86, '[2]MASTER LIST'!$A:$N, 2, FALSE))</f>
        <v>NABAB</v>
      </c>
      <c r="H86" s="143" t="str">
        <f>IF(F86="", "", VLOOKUP(F86, '[2]MASTER LIST'!$A:$N, 3, FALSE))</f>
        <v>Ludivine</v>
      </c>
      <c r="I86" s="144">
        <f>IF(F86="", "", VLOOKUP(F86, '[2]MASTER LIST'!$A:$N, 5, FALSE))</f>
        <v>40150</v>
      </c>
      <c r="J86" s="145" t="str">
        <f>IF(F86="", "", VLOOKUP(F86, '[2]MASTER LIST'!$A:$N, 4, FALSE))</f>
        <v>F</v>
      </c>
      <c r="K86" s="145" t="str">
        <f>IF(F86="", "", VLOOKUP(F86, '[2]MASTER LIST'!$A:$N, 13, FALSE))</f>
        <v>U18</v>
      </c>
      <c r="L86" s="143" t="str">
        <f>IF(F86="", "", VLOOKUP(F86, '[2]MASTER LIST'!$A:$N, 10, FALSE))</f>
        <v>ROSE HILL AC</v>
      </c>
      <c r="M86" s="173"/>
    </row>
    <row r="87" spans="2:14" s="113" customFormat="1" ht="35.1" customHeight="1" x14ac:dyDescent="0.35">
      <c r="B87" s="103"/>
      <c r="C87" s="142"/>
      <c r="D87" s="190">
        <v>2356</v>
      </c>
      <c r="E87" s="179" t="s">
        <v>249</v>
      </c>
      <c r="F87" s="168">
        <v>2351</v>
      </c>
      <c r="G87" s="143" t="str">
        <f>IF(F87="", "", VLOOKUP(F87, '[2]MASTER LIST'!$A:$N, 2, FALSE))</f>
        <v>PETIT</v>
      </c>
      <c r="H87" s="143" t="str">
        <f>IF(F87="", "", VLOOKUP(F87, '[2]MASTER LIST'!$A:$N, 3, FALSE))</f>
        <v>Anastasia</v>
      </c>
      <c r="I87" s="144">
        <f>IF(F87="", "", VLOOKUP(F87, '[2]MASTER LIST'!$A:$N, 5, FALSE))</f>
        <v>39968</v>
      </c>
      <c r="J87" s="145" t="str">
        <f>IF(F87="", "", VLOOKUP(F87, '[2]MASTER LIST'!$A:$N, 4, FALSE))</f>
        <v>F</v>
      </c>
      <c r="K87" s="145" t="str">
        <f>IF(F87="", "", VLOOKUP(F87, '[2]MASTER LIST'!$A:$N, 13, FALSE))</f>
        <v>U18</v>
      </c>
      <c r="L87" s="143" t="str">
        <f>IF(F87="", "", VLOOKUP(F87, '[2]MASTER LIST'!$A:$N, 10, FALSE))</f>
        <v>ROSE HILL AC</v>
      </c>
      <c r="M87" s="173"/>
    </row>
    <row r="88" spans="2:14" s="113" customFormat="1" ht="35.1" customHeight="1" x14ac:dyDescent="0.35">
      <c r="B88" s="103"/>
      <c r="C88" s="142"/>
      <c r="D88" s="190">
        <v>2357</v>
      </c>
      <c r="E88" s="179" t="s">
        <v>249</v>
      </c>
      <c r="F88" s="168">
        <v>3138</v>
      </c>
      <c r="G88" s="143" t="str">
        <f>IF(F88="", "", VLOOKUP(F88, '[2]MASTER LIST'!$A:$N, 2, FALSE))</f>
        <v>PYANEE</v>
      </c>
      <c r="H88" s="143" t="str">
        <f>IF(F88="", "", VLOOKUP(F88, '[2]MASTER LIST'!$A:$N, 3, FALSE))</f>
        <v>Shannon</v>
      </c>
      <c r="I88" s="144">
        <f>IF(F88="", "", VLOOKUP(F88, '[2]MASTER LIST'!$A:$N, 5, FALSE))</f>
        <v>39783</v>
      </c>
      <c r="J88" s="145" t="str">
        <f>IF(F88="", "", VLOOKUP(F88, '[2]MASTER LIST'!$A:$N, 4, FALSE))</f>
        <v>F</v>
      </c>
      <c r="K88" s="145" t="str">
        <f>IF(F88="", "", VLOOKUP(F88, '[2]MASTER LIST'!$A:$N, 13, FALSE))</f>
        <v>U18</v>
      </c>
      <c r="L88" s="143" t="str">
        <f>IF(F88="", "", VLOOKUP(F88, '[2]MASTER LIST'!$A:$N, 10, FALSE))</f>
        <v>ROSE HILL AC</v>
      </c>
      <c r="M88" s="173"/>
    </row>
    <row r="89" spans="2:14" s="113" customFormat="1" ht="35.1" customHeight="1" x14ac:dyDescent="0.35">
      <c r="B89" s="103"/>
      <c r="C89" s="142"/>
      <c r="D89" s="190"/>
      <c r="E89" s="179"/>
      <c r="F89" s="168"/>
      <c r="G89" s="143"/>
      <c r="H89" s="143"/>
      <c r="I89" s="144"/>
      <c r="J89" s="145"/>
      <c r="K89" s="145"/>
      <c r="L89" s="143"/>
      <c r="M89" s="173"/>
    </row>
    <row r="90" spans="2:14" s="113" customFormat="1" ht="35.1" customHeight="1" x14ac:dyDescent="0.35">
      <c r="B90" s="103"/>
      <c r="C90" s="142"/>
      <c r="D90" s="190">
        <v>2358</v>
      </c>
      <c r="E90" s="179" t="s">
        <v>249</v>
      </c>
      <c r="F90" s="168">
        <v>3831</v>
      </c>
      <c r="G90" s="143" t="str">
        <f>IF(F90="", "", VLOOKUP(F90, '[2]MASTER LIST'!$A:$N, 2, FALSE))</f>
        <v xml:space="preserve">FORTUNO </v>
      </c>
      <c r="H90" s="143" t="str">
        <f>IF(F90="", "", VLOOKUP(F90, '[2]MASTER LIST'!$A:$N, 3, FALSE))</f>
        <v>Evangeline</v>
      </c>
      <c r="I90" s="144">
        <f>IF(F90="", "", VLOOKUP(F90, '[2]MASTER LIST'!$A:$N, 5, FALSE))</f>
        <v>40096</v>
      </c>
      <c r="J90" s="145" t="str">
        <f>IF(F90="", "", VLOOKUP(F90, '[2]MASTER LIST'!$A:$N, 4, FALSE))</f>
        <v>F</v>
      </c>
      <c r="K90" s="145" t="str">
        <f>IF(F90="", "", VLOOKUP(F90, '[2]MASTER LIST'!$A:$N, 13, FALSE))</f>
        <v>U18</v>
      </c>
      <c r="L90" s="143" t="str">
        <f>IF(F90="", "", VLOOKUP(F90, '[2]MASTER LIST'!$A:$N, 10, FALSE))</f>
        <v>SOUILLAC AC</v>
      </c>
      <c r="M90" s="173"/>
    </row>
    <row r="91" spans="2:14" s="113" customFormat="1" ht="35.1" customHeight="1" x14ac:dyDescent="0.35">
      <c r="B91" s="103"/>
      <c r="C91" s="142"/>
      <c r="D91" s="190">
        <v>2359</v>
      </c>
      <c r="E91" s="179" t="s">
        <v>249</v>
      </c>
      <c r="F91" s="168">
        <v>3638</v>
      </c>
      <c r="G91" s="143" t="str">
        <f>IF(F91="", "", VLOOKUP(F91, '[2]MASTER LIST'!$A:$N, 2, FALSE))</f>
        <v>PHILIBERT</v>
      </c>
      <c r="H91" s="143" t="str">
        <f>IF(F91="", "", VLOOKUP(F91, '[2]MASTER LIST'!$A:$N, 3, FALSE))</f>
        <v>Marie Jade Camellia</v>
      </c>
      <c r="I91" s="144">
        <f>IF(F91="", "", VLOOKUP(F91, '[2]MASTER LIST'!$A:$N, 5, FALSE))</f>
        <v>40007</v>
      </c>
      <c r="J91" s="145" t="str">
        <f>IF(F91="", "", VLOOKUP(F91, '[2]MASTER LIST'!$A:$N, 4, FALSE))</f>
        <v>F</v>
      </c>
      <c r="K91" s="145" t="str">
        <f>IF(F91="", "", VLOOKUP(F91, '[2]MASTER LIST'!$A:$N, 13, FALSE))</f>
        <v>U18</v>
      </c>
      <c r="L91" s="143" t="str">
        <f>IF(F91="", "", VLOOKUP(F91, '[2]MASTER LIST'!$A:$N, 10, FALSE))</f>
        <v>SOUILLAC AC</v>
      </c>
      <c r="M91" s="173"/>
      <c r="N91" s="113" t="s">
        <v>4443</v>
      </c>
    </row>
    <row r="92" spans="2:14" s="113" customFormat="1" ht="35.1" customHeight="1" x14ac:dyDescent="0.35">
      <c r="B92" s="103"/>
      <c r="C92" s="142"/>
      <c r="D92" s="190">
        <v>2365</v>
      </c>
      <c r="E92" s="179"/>
      <c r="F92" s="168"/>
      <c r="G92" s="143" t="s">
        <v>2653</v>
      </c>
      <c r="H92" s="143" t="s">
        <v>7130</v>
      </c>
      <c r="I92" s="144"/>
      <c r="J92" s="145" t="s">
        <v>201</v>
      </c>
      <c r="K92" s="145" t="s">
        <v>175</v>
      </c>
      <c r="L92" s="143" t="s">
        <v>13</v>
      </c>
      <c r="M92" s="173"/>
    </row>
    <row r="93" spans="2:14" s="113" customFormat="1" ht="35.1" customHeight="1" x14ac:dyDescent="0.35">
      <c r="B93" s="103"/>
      <c r="C93" s="142"/>
      <c r="D93" s="190">
        <v>2360</v>
      </c>
      <c r="E93" s="179" t="s">
        <v>249</v>
      </c>
      <c r="F93" s="168">
        <v>4245</v>
      </c>
      <c r="G93" s="143" t="str">
        <f>IF(F93="", "", VLOOKUP(F93, '[2]MASTER LIST'!$A:$N, 2, FALSE))</f>
        <v>RAMANAH</v>
      </c>
      <c r="H93" s="143" t="str">
        <f>IF(F93="", "", VLOOKUP(F93, '[2]MASTER LIST'!$A:$N, 3, FALSE))</f>
        <v xml:space="preserve">Maëvah </v>
      </c>
      <c r="I93" s="144" t="str">
        <f>IF(F93="", "", VLOOKUP(F93, '[2]MASTER LIST'!$A:$N, 5, FALSE))</f>
        <v>15/04/2008</v>
      </c>
      <c r="J93" s="145" t="str">
        <f>IF(F93="", "", VLOOKUP(F93, '[2]MASTER LIST'!$A:$N, 4, FALSE))</f>
        <v>F</v>
      </c>
      <c r="K93" s="145" t="str">
        <f>IF(F93="", "", VLOOKUP(F93, '[2]MASTER LIST'!$A:$N, 13, FALSE))</f>
        <v>U18</v>
      </c>
      <c r="L93" s="143" t="str">
        <f>IF(F93="", "", VLOOKUP(F93, '[2]MASTER LIST'!$A:$N, 10, FALSE))</f>
        <v>SOUILLAC AC</v>
      </c>
      <c r="M93" s="173"/>
    </row>
    <row r="94" spans="2:14" s="113" customFormat="1" ht="35.1" customHeight="1" x14ac:dyDescent="0.35">
      <c r="B94" s="103"/>
      <c r="C94" s="142"/>
      <c r="D94" s="190">
        <v>2361</v>
      </c>
      <c r="E94" s="179" t="s">
        <v>249</v>
      </c>
      <c r="F94" s="168">
        <v>1806</v>
      </c>
      <c r="G94" s="143" t="str">
        <f>IF(F94="", "", VLOOKUP(F94, '[2]MASTER LIST'!$A:$N, 2, FALSE))</f>
        <v>SARA</v>
      </c>
      <c r="H94" s="143" t="str">
        <f>IF(F94="", "", VLOOKUP(F94, '[2]MASTER LIST'!$A:$N, 3, FALSE))</f>
        <v>Ilona</v>
      </c>
      <c r="I94" s="144">
        <f>IF(F94="", "", VLOOKUP(F94, '[2]MASTER LIST'!$A:$N, 5, FALSE))</f>
        <v>39757</v>
      </c>
      <c r="J94" s="145" t="str">
        <f>IF(F94="", "", VLOOKUP(F94, '[2]MASTER LIST'!$A:$N, 4, FALSE))</f>
        <v>F</v>
      </c>
      <c r="K94" s="145" t="str">
        <f>IF(F94="", "", VLOOKUP(F94, '[2]MASTER LIST'!$A:$N, 13, FALSE))</f>
        <v>U18</v>
      </c>
      <c r="L94" s="143" t="str">
        <f>IF(F94="", "", VLOOKUP(F94, '[2]MASTER LIST'!$A:$N, 10, FALSE))</f>
        <v>SOUILLAC AC</v>
      </c>
      <c r="M94" s="173"/>
    </row>
    <row r="95" spans="2:14" s="113" customFormat="1" ht="35.1" customHeight="1" x14ac:dyDescent="0.35">
      <c r="B95" s="103"/>
      <c r="C95" s="142"/>
      <c r="D95" s="190">
        <v>2362</v>
      </c>
      <c r="E95" s="179" t="s">
        <v>249</v>
      </c>
      <c r="F95" s="168">
        <v>3828</v>
      </c>
      <c r="G95" s="143" t="str">
        <f>IF(F95="", "", VLOOKUP(F95, '[2]MASTER LIST'!$A:$N, 2, FALSE))</f>
        <v>VICTORINE</v>
      </c>
      <c r="H95" s="143" t="str">
        <f>IF(F95="", "", VLOOKUP(F95, '[2]MASTER LIST'!$A:$N, 3, FALSE))</f>
        <v>Anna Alicia Keisha</v>
      </c>
      <c r="I95" s="144">
        <f>IF(F95="", "", VLOOKUP(F95, '[2]MASTER LIST'!$A:$N, 5, FALSE))</f>
        <v>39849</v>
      </c>
      <c r="J95" s="145" t="str">
        <f>IF(F95="", "", VLOOKUP(F95, '[2]MASTER LIST'!$A:$N, 4, FALSE))</f>
        <v>F</v>
      </c>
      <c r="K95" s="145" t="str">
        <f>IF(F95="", "", VLOOKUP(F95, '[2]MASTER LIST'!$A:$N, 13, FALSE))</f>
        <v>U18</v>
      </c>
      <c r="L95" s="143" t="str">
        <f>IF(F95="", "", VLOOKUP(F95, '[2]MASTER LIST'!$A:$N, 10, FALSE))</f>
        <v>SOUILLAC AC</v>
      </c>
      <c r="M95" s="173"/>
    </row>
    <row r="96" spans="2:14" s="113" customFormat="1" ht="35.1" customHeight="1" x14ac:dyDescent="0.35">
      <c r="B96" s="103"/>
      <c r="C96" s="142"/>
      <c r="D96" s="190"/>
      <c r="E96" s="179"/>
      <c r="F96" s="168"/>
      <c r="G96" s="143"/>
      <c r="H96" s="143"/>
      <c r="I96" s="144"/>
      <c r="J96" s="145"/>
      <c r="K96" s="145"/>
      <c r="L96" s="143"/>
      <c r="M96" s="173"/>
    </row>
    <row r="97" spans="1:13" s="113" customFormat="1" ht="35.1" customHeight="1" x14ac:dyDescent="0.35">
      <c r="B97" s="103"/>
      <c r="C97" s="142"/>
      <c r="D97" s="190">
        <v>2366</v>
      </c>
      <c r="E97" s="179"/>
      <c r="F97" s="168"/>
      <c r="G97" s="143" t="s">
        <v>6192</v>
      </c>
      <c r="H97" s="143" t="s">
        <v>6193</v>
      </c>
      <c r="I97" s="144"/>
      <c r="J97" s="145" t="s">
        <v>201</v>
      </c>
      <c r="K97" s="145" t="s">
        <v>175</v>
      </c>
      <c r="L97" s="143" t="s">
        <v>7118</v>
      </c>
      <c r="M97" s="173"/>
    </row>
    <row r="98" spans="1:13" s="113" customFormat="1" ht="35.1" customHeight="1" x14ac:dyDescent="0.3">
      <c r="A98"/>
      <c r="B98" s="274"/>
      <c r="C98" s="274"/>
      <c r="D98" s="194"/>
      <c r="E98" s="298"/>
      <c r="F98" s="194"/>
      <c r="G98" s="195"/>
      <c r="H98" s="195"/>
      <c r="I98" s="194"/>
      <c r="J98" s="194"/>
      <c r="K98" s="194"/>
      <c r="L98" s="195"/>
      <c r="M98" s="364"/>
    </row>
    <row r="99" spans="1:13" s="113" customFormat="1" ht="35.1" customHeight="1" x14ac:dyDescent="0.35">
      <c r="B99" s="103"/>
      <c r="C99" s="142"/>
      <c r="D99" s="190"/>
      <c r="E99" s="179"/>
      <c r="F99" s="168"/>
      <c r="G99" s="143"/>
      <c r="H99" s="143"/>
      <c r="I99" s="144"/>
      <c r="J99" s="145"/>
      <c r="K99" s="145"/>
      <c r="L99" s="143"/>
      <c r="M99" s="173"/>
    </row>
    <row r="100" spans="1:13" s="113" customFormat="1" ht="35.1" customHeight="1" x14ac:dyDescent="0.35">
      <c r="B100" s="103"/>
      <c r="C100" s="142"/>
      <c r="D100" s="190"/>
      <c r="E100" s="179"/>
      <c r="F100" s="168"/>
      <c r="G100" s="143"/>
      <c r="H100" s="143"/>
      <c r="I100" s="144"/>
      <c r="J100" s="145"/>
      <c r="K100" s="145"/>
      <c r="L100" s="143"/>
      <c r="M100" s="173"/>
    </row>
    <row r="101" spans="1:13" s="113" customFormat="1" ht="35.1" customHeight="1" x14ac:dyDescent="0.35">
      <c r="B101" s="103"/>
      <c r="C101" s="142"/>
      <c r="D101" s="190"/>
      <c r="E101" s="179"/>
      <c r="F101" s="168"/>
      <c r="G101" s="143"/>
      <c r="H101" s="143"/>
      <c r="I101" s="144"/>
      <c r="J101" s="145"/>
      <c r="K101" s="145"/>
      <c r="L101" s="143"/>
      <c r="M101" s="173"/>
    </row>
    <row r="102" spans="1:13" s="113" customFormat="1" ht="35.1" customHeight="1" x14ac:dyDescent="0.35">
      <c r="B102" s="103"/>
      <c r="C102" s="142"/>
      <c r="D102" s="190"/>
      <c r="E102" s="179"/>
      <c r="F102" s="168"/>
      <c r="G102" s="143"/>
      <c r="H102" s="143"/>
      <c r="I102" s="144"/>
      <c r="J102" s="145"/>
      <c r="K102" s="145"/>
      <c r="L102" s="143"/>
      <c r="M102" s="173"/>
    </row>
    <row r="103" spans="1:13" s="113" customFormat="1" ht="35.1" customHeight="1" x14ac:dyDescent="0.35">
      <c r="B103" s="103"/>
      <c r="C103" s="142"/>
      <c r="D103" s="190"/>
      <c r="E103" s="179"/>
      <c r="F103" s="168"/>
      <c r="G103" s="143"/>
      <c r="H103" s="143"/>
      <c r="I103" s="144"/>
      <c r="J103" s="145"/>
      <c r="K103" s="145"/>
      <c r="L103" s="143"/>
      <c r="M103" s="173"/>
    </row>
    <row r="104" spans="1:13" s="113" customFormat="1" ht="35.1" customHeight="1" x14ac:dyDescent="0.35">
      <c r="B104" s="103"/>
      <c r="C104" s="142"/>
      <c r="D104" s="190"/>
      <c r="E104" s="179"/>
      <c r="F104" s="168"/>
      <c r="G104" s="143"/>
      <c r="H104" s="143"/>
      <c r="I104" s="144"/>
      <c r="J104" s="145"/>
      <c r="K104" s="145"/>
      <c r="L104" s="143"/>
      <c r="M104" s="173"/>
    </row>
    <row r="105" spans="1:13" s="113" customFormat="1" ht="35.1" customHeight="1" x14ac:dyDescent="0.35">
      <c r="B105" s="103"/>
      <c r="C105" s="142"/>
      <c r="D105" s="190"/>
      <c r="E105" s="179"/>
      <c r="F105" s="168"/>
      <c r="G105" s="143"/>
      <c r="H105" s="143"/>
      <c r="I105" s="144"/>
      <c r="J105" s="145"/>
      <c r="K105" s="145"/>
      <c r="L105" s="143"/>
      <c r="M105" s="173"/>
    </row>
    <row r="106" spans="1:13" s="113" customFormat="1" ht="35.1" customHeight="1" x14ac:dyDescent="0.35">
      <c r="B106" s="103"/>
      <c r="C106" s="142"/>
      <c r="D106" s="190"/>
      <c r="E106" s="179"/>
      <c r="F106" s="168"/>
      <c r="G106" s="143"/>
      <c r="H106" s="143"/>
      <c r="I106" s="144"/>
      <c r="J106" s="145"/>
      <c r="K106" s="145"/>
      <c r="L106" s="143"/>
      <c r="M106" s="173"/>
    </row>
    <row r="107" spans="1:13" s="113" customFormat="1" ht="35.1" customHeight="1" x14ac:dyDescent="0.35">
      <c r="B107" s="103"/>
      <c r="C107" s="142"/>
      <c r="D107" s="190"/>
      <c r="E107" s="179"/>
      <c r="F107" s="168"/>
      <c r="G107" s="143"/>
      <c r="H107" s="143"/>
      <c r="I107" s="144"/>
      <c r="J107" s="145"/>
      <c r="K107" s="145"/>
      <c r="L107" s="143"/>
      <c r="M107" s="173"/>
    </row>
    <row r="108" spans="1:13" s="113" customFormat="1" ht="35.1" customHeight="1" x14ac:dyDescent="0.35">
      <c r="B108" s="103"/>
      <c r="C108" s="142"/>
      <c r="D108" s="190"/>
      <c r="E108" s="179"/>
      <c r="F108" s="168"/>
      <c r="G108" s="143"/>
      <c r="H108" s="143"/>
      <c r="I108" s="144"/>
      <c r="J108" s="145"/>
      <c r="K108" s="145"/>
      <c r="L108" s="143"/>
      <c r="M108" s="173"/>
    </row>
    <row r="109" spans="1:13" s="113" customFormat="1" ht="35.1" customHeight="1" x14ac:dyDescent="0.35">
      <c r="B109" s="103"/>
      <c r="C109" s="142"/>
      <c r="D109" s="190"/>
      <c r="E109" s="179"/>
      <c r="F109" s="168"/>
      <c r="G109" s="143"/>
      <c r="H109" s="143"/>
      <c r="I109" s="144"/>
      <c r="J109" s="145"/>
      <c r="K109" s="145"/>
      <c r="L109" s="143"/>
      <c r="M109" s="173"/>
    </row>
    <row r="110" spans="1:13" s="113" customFormat="1" ht="35.1" customHeight="1" x14ac:dyDescent="0.35">
      <c r="B110" s="103"/>
      <c r="C110" s="142"/>
      <c r="D110" s="190"/>
      <c r="E110" s="179"/>
      <c r="F110" s="168"/>
      <c r="G110" s="143"/>
      <c r="H110" s="143"/>
      <c r="I110" s="144"/>
      <c r="J110" s="145"/>
      <c r="K110" s="145"/>
      <c r="L110" s="143"/>
      <c r="M110" s="173"/>
    </row>
    <row r="111" spans="1:13" s="113" customFormat="1" ht="35.1" customHeight="1" x14ac:dyDescent="0.35">
      <c r="B111" s="103"/>
      <c r="C111" s="142"/>
      <c r="D111" s="190"/>
      <c r="E111" s="179"/>
      <c r="F111" s="168"/>
      <c r="G111" s="143"/>
      <c r="H111" s="143"/>
      <c r="I111" s="144"/>
      <c r="J111" s="145"/>
      <c r="K111" s="145"/>
      <c r="L111" s="143"/>
      <c r="M111" s="173"/>
    </row>
    <row r="112" spans="1:13" s="113" customFormat="1" ht="35.1" customHeight="1" x14ac:dyDescent="0.35">
      <c r="B112" s="103"/>
      <c r="C112" s="142"/>
      <c r="D112" s="190"/>
      <c r="E112" s="179"/>
      <c r="F112" s="168"/>
      <c r="G112" s="143"/>
      <c r="H112" s="143"/>
      <c r="I112" s="144"/>
      <c r="J112" s="145"/>
      <c r="K112" s="145"/>
      <c r="L112" s="143"/>
      <c r="M112" s="173"/>
    </row>
    <row r="113" spans="1:15" s="113" customFormat="1" ht="35.1" customHeight="1" x14ac:dyDescent="0.35">
      <c r="B113" s="103"/>
      <c r="C113" s="142"/>
      <c r="D113" s="190"/>
      <c r="E113" s="179"/>
      <c r="F113" s="168"/>
      <c r="G113" s="143"/>
      <c r="H113" s="143"/>
      <c r="I113" s="144"/>
      <c r="J113" s="145"/>
      <c r="K113" s="145"/>
      <c r="L113" s="143"/>
      <c r="M113" s="173"/>
    </row>
    <row r="114" spans="1:15" s="113" customFormat="1" ht="35.1" customHeight="1" x14ac:dyDescent="0.35">
      <c r="B114" s="197"/>
      <c r="C114" s="142"/>
      <c r="D114" s="190"/>
      <c r="E114" s="168"/>
      <c r="F114" s="168"/>
      <c r="G114" s="143"/>
      <c r="H114" s="143"/>
      <c r="I114" s="144"/>
      <c r="J114" s="145"/>
      <c r="K114" s="145"/>
      <c r="L114" s="143"/>
      <c r="M114" s="245"/>
    </row>
    <row r="115" spans="1:15" s="87" customFormat="1" ht="38.450000000000003" customHeight="1" x14ac:dyDescent="0.35">
      <c r="A115" s="113"/>
      <c r="B115" s="197"/>
      <c r="C115" s="189"/>
      <c r="D115" s="191"/>
      <c r="E115" s="179"/>
      <c r="F115" s="179"/>
      <c r="G115" s="180"/>
      <c r="H115" s="180"/>
      <c r="I115" s="181"/>
      <c r="J115" s="182"/>
      <c r="K115" s="182"/>
      <c r="L115" s="180"/>
      <c r="M115" s="173"/>
    </row>
    <row r="116" spans="1:15" s="113" customFormat="1" ht="35.1" customHeight="1" x14ac:dyDescent="0.35">
      <c r="B116" s="103"/>
      <c r="C116" s="142"/>
      <c r="D116" s="190"/>
      <c r="E116" s="179"/>
      <c r="F116" s="168"/>
      <c r="G116" s="143"/>
      <c r="H116" s="143"/>
      <c r="I116" s="144"/>
      <c r="J116" s="145"/>
      <c r="K116" s="145"/>
      <c r="L116" s="143"/>
      <c r="M116" s="173"/>
    </row>
    <row r="117" spans="1:15" s="113" customFormat="1" ht="35.1" customHeight="1" x14ac:dyDescent="0.35">
      <c r="B117" s="103"/>
      <c r="C117" s="142"/>
      <c r="D117" s="190"/>
      <c r="E117" s="179"/>
      <c r="F117" s="168"/>
      <c r="G117" s="143"/>
      <c r="H117" s="143"/>
      <c r="I117" s="144"/>
      <c r="J117" s="145"/>
      <c r="K117" s="145"/>
      <c r="L117" s="143"/>
      <c r="M117" s="173"/>
    </row>
    <row r="118" spans="1:15" s="113" customFormat="1" ht="35.1" customHeight="1" x14ac:dyDescent="0.35">
      <c r="B118" s="103"/>
      <c r="C118" s="142"/>
      <c r="D118" s="190"/>
      <c r="E118" s="179"/>
      <c r="F118" s="168"/>
      <c r="G118" s="143"/>
      <c r="H118" s="143"/>
      <c r="I118" s="144"/>
      <c r="J118" s="145"/>
      <c r="K118" s="145"/>
      <c r="L118" s="143"/>
      <c r="M118" s="173"/>
    </row>
    <row r="119" spans="1:15" s="113" customFormat="1" ht="35.1" customHeight="1" x14ac:dyDescent="0.35">
      <c r="A119" s="87"/>
      <c r="B119" s="198"/>
      <c r="C119" s="142"/>
      <c r="D119" s="190"/>
      <c r="E119" s="179"/>
      <c r="F119" s="168"/>
      <c r="G119" s="143"/>
      <c r="H119" s="143"/>
      <c r="I119" s="144"/>
      <c r="J119" s="145"/>
      <c r="K119" s="145"/>
      <c r="L119" s="143"/>
      <c r="M119" s="173"/>
    </row>
    <row r="120" spans="1:15" s="113" customFormat="1" ht="35.1" customHeight="1" x14ac:dyDescent="0.35">
      <c r="B120" s="103"/>
      <c r="C120" s="142"/>
      <c r="D120" s="190"/>
      <c r="E120" s="179"/>
      <c r="F120" s="168"/>
      <c r="G120" s="143"/>
      <c r="H120" s="143"/>
      <c r="I120" s="144"/>
      <c r="J120" s="145"/>
      <c r="K120" s="145"/>
      <c r="L120" s="143"/>
      <c r="M120" s="173"/>
      <c r="O120" s="158"/>
    </row>
    <row r="121" spans="1:15" s="113" customFormat="1" ht="35.1" customHeight="1" x14ac:dyDescent="0.35">
      <c r="B121" s="103"/>
      <c r="C121" s="142"/>
      <c r="D121" s="190"/>
      <c r="E121" s="179"/>
      <c r="F121" s="168"/>
      <c r="G121" s="143"/>
      <c r="H121" s="143"/>
      <c r="I121" s="144"/>
      <c r="J121" s="145"/>
      <c r="K121" s="145"/>
      <c r="L121" s="143"/>
      <c r="M121" s="173"/>
    </row>
    <row r="122" spans="1:15" s="113" customFormat="1" ht="35.1" customHeight="1" x14ac:dyDescent="0.35">
      <c r="B122" s="103"/>
      <c r="C122" s="142"/>
      <c r="D122" s="190"/>
      <c r="E122" s="179"/>
      <c r="F122" s="168"/>
      <c r="G122" s="143"/>
      <c r="H122" s="143"/>
      <c r="I122" s="144"/>
      <c r="J122" s="145"/>
      <c r="K122" s="145"/>
      <c r="L122" s="143"/>
      <c r="M122" s="173"/>
    </row>
    <row r="123" spans="1:15" s="113" customFormat="1" ht="35.1" customHeight="1" x14ac:dyDescent="0.35">
      <c r="B123" s="103"/>
      <c r="C123" s="142"/>
      <c r="D123" s="190"/>
      <c r="E123" s="179"/>
      <c r="F123" s="168"/>
      <c r="G123" s="143"/>
      <c r="H123" s="143"/>
      <c r="I123" s="144"/>
      <c r="J123" s="145"/>
      <c r="K123" s="145"/>
      <c r="L123" s="143"/>
      <c r="M123" s="173"/>
    </row>
    <row r="124" spans="1:15" s="113" customFormat="1" ht="35.1" customHeight="1" x14ac:dyDescent="0.35">
      <c r="B124" s="103"/>
      <c r="C124" s="142"/>
      <c r="D124" s="190"/>
      <c r="E124" s="179"/>
      <c r="F124" s="168"/>
      <c r="G124" s="143"/>
      <c r="H124" s="143"/>
      <c r="I124" s="144"/>
      <c r="J124" s="145"/>
      <c r="K124" s="145"/>
      <c r="L124" s="143"/>
      <c r="M124" s="173"/>
    </row>
    <row r="125" spans="1:15" s="113" customFormat="1" ht="35.1" customHeight="1" x14ac:dyDescent="0.35">
      <c r="B125" s="103"/>
      <c r="C125" s="142"/>
      <c r="D125" s="190"/>
      <c r="E125" s="179"/>
      <c r="F125" s="168"/>
      <c r="G125" s="143"/>
      <c r="H125" s="143"/>
      <c r="I125" s="144"/>
      <c r="J125" s="145"/>
      <c r="K125" s="145"/>
      <c r="L125" s="143"/>
      <c r="M125" s="173"/>
    </row>
    <row r="126" spans="1:15" s="113" customFormat="1" ht="35.1" customHeight="1" x14ac:dyDescent="0.35">
      <c r="B126" s="103"/>
      <c r="C126" s="142"/>
      <c r="D126" s="190"/>
      <c r="E126" s="179"/>
      <c r="F126" s="168"/>
      <c r="G126" s="143"/>
      <c r="H126" s="143"/>
      <c r="I126" s="144"/>
      <c r="J126" s="145"/>
      <c r="K126" s="145"/>
      <c r="L126" s="143"/>
      <c r="M126" s="173"/>
    </row>
    <row r="127" spans="1:15" s="113" customFormat="1" ht="35.1" customHeight="1" x14ac:dyDescent="0.35">
      <c r="B127" s="103"/>
      <c r="C127" s="142"/>
      <c r="D127" s="190"/>
      <c r="E127" s="179"/>
      <c r="F127" s="168"/>
      <c r="G127" s="143"/>
      <c r="H127" s="143"/>
      <c r="I127" s="144"/>
      <c r="J127" s="145"/>
      <c r="K127" s="145"/>
      <c r="L127" s="143"/>
      <c r="M127" s="173"/>
    </row>
    <row r="128" spans="1:15" s="113" customFormat="1" ht="35.1" customHeight="1" x14ac:dyDescent="0.35">
      <c r="B128" s="103"/>
      <c r="C128" s="142"/>
      <c r="D128" s="190"/>
      <c r="E128" s="179"/>
      <c r="F128" s="168"/>
      <c r="G128" s="143"/>
      <c r="H128" s="143"/>
      <c r="I128" s="144"/>
      <c r="J128" s="145"/>
      <c r="K128" s="145"/>
      <c r="L128" s="143"/>
      <c r="M128" s="173"/>
    </row>
    <row r="129" spans="2:13" s="113" customFormat="1" ht="35.1" customHeight="1" x14ac:dyDescent="0.35">
      <c r="B129" s="103"/>
      <c r="C129" s="142"/>
      <c r="D129" s="190"/>
      <c r="E129" s="179"/>
      <c r="F129" s="168"/>
      <c r="G129" s="143"/>
      <c r="H129" s="143"/>
      <c r="I129" s="144"/>
      <c r="J129" s="145"/>
      <c r="K129" s="145"/>
      <c r="L129" s="143"/>
      <c r="M129" s="173"/>
    </row>
    <row r="130" spans="2:13" s="113" customFormat="1" ht="35.1" customHeight="1" x14ac:dyDescent="0.35">
      <c r="B130" s="103"/>
      <c r="C130" s="142"/>
      <c r="D130" s="190"/>
      <c r="E130" s="179"/>
      <c r="F130" s="168"/>
      <c r="G130" s="143"/>
      <c r="H130" s="143"/>
      <c r="I130" s="144"/>
      <c r="J130" s="145"/>
      <c r="K130" s="145"/>
      <c r="L130" s="143"/>
      <c r="M130" s="173"/>
    </row>
    <row r="131" spans="2:13" s="113" customFormat="1" ht="35.1" customHeight="1" x14ac:dyDescent="0.35">
      <c r="B131" s="103"/>
      <c r="C131" s="142"/>
      <c r="D131" s="190"/>
      <c r="E131" s="179"/>
      <c r="F131" s="168"/>
      <c r="G131" s="143"/>
      <c r="H131" s="143"/>
      <c r="I131" s="144"/>
      <c r="J131" s="145"/>
      <c r="K131" s="145"/>
      <c r="L131" s="143"/>
      <c r="M131" s="173"/>
    </row>
    <row r="132" spans="2:13" s="113" customFormat="1" ht="35.1" customHeight="1" x14ac:dyDescent="0.35">
      <c r="B132" s="103"/>
      <c r="C132" s="163"/>
      <c r="D132" s="165"/>
      <c r="E132" s="229"/>
      <c r="F132" s="169"/>
      <c r="G132" s="164"/>
      <c r="H132" s="164"/>
      <c r="I132" s="165"/>
      <c r="J132" s="165"/>
      <c r="K132" s="165"/>
      <c r="L132" s="164"/>
      <c r="M132" s="363"/>
    </row>
  </sheetData>
  <sortState xmlns:xlrd2="http://schemas.microsoft.com/office/spreadsheetml/2017/richdata2" ref="C10:M98">
    <sortCondition ref="L10:L98"/>
  </sortState>
  <mergeCells count="6">
    <mergeCell ref="C8:M8"/>
    <mergeCell ref="B2:N3"/>
    <mergeCell ref="C4:N4"/>
    <mergeCell ref="L5:M5"/>
    <mergeCell ref="C6:N6"/>
    <mergeCell ref="B5:K5"/>
  </mergeCells>
  <pageMargins left="3.937007874015748E-2" right="3.937007874015748E-2" top="7.874015748031496E-2" bottom="3.937007874015748E-2" header="0.31496062992125984" footer="0.31496062992125984"/>
  <pageSetup paperSize="9" scale="2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79"/>
  <sheetViews>
    <sheetView topLeftCell="C43" zoomScale="64" zoomScaleNormal="64" workbookViewId="0">
      <selection activeCell="H43" sqref="H4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2.140625" style="91" customWidth="1"/>
    <col min="8" max="8" width="26.28515625" style="91" customWidth="1"/>
    <col min="9" max="9" width="13" style="90" hidden="1" customWidth="1"/>
    <col min="10" max="10" width="8.7109375" style="90"/>
    <col min="11" max="11" width="9.5703125" style="90" customWidth="1"/>
    <col min="12" max="12" width="39" style="91" bestFit="1" customWidth="1"/>
    <col min="13" max="13" width="14.28515625" customWidth="1"/>
  </cols>
  <sheetData>
    <row r="2" spans="1:15" ht="14.45" customHeight="1" x14ac:dyDescent="0.25">
      <c r="B2" s="407" t="s">
        <v>7175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</row>
    <row r="3" spans="1:15" ht="15" customHeight="1" x14ac:dyDescent="0.25"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1:15" ht="33.75" x14ac:dyDescent="0.5">
      <c r="B4" s="141"/>
      <c r="C4" s="141"/>
      <c r="D4" s="407" t="s">
        <v>7102</v>
      </c>
      <c r="E4" s="407"/>
      <c r="F4" s="407"/>
      <c r="G4" s="407"/>
      <c r="H4" s="407"/>
      <c r="I4" s="407"/>
      <c r="J4" s="407"/>
      <c r="K4" s="407"/>
      <c r="L4" s="407"/>
      <c r="M4" s="407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404" t="s">
        <v>7189</v>
      </c>
      <c r="C6" s="404"/>
      <c r="D6" s="404"/>
      <c r="E6" s="404"/>
      <c r="F6" s="404"/>
      <c r="G6" s="404"/>
      <c r="H6" s="404"/>
      <c r="I6" s="404"/>
      <c r="J6" s="404"/>
      <c r="K6" s="404"/>
      <c r="L6" s="406" t="s">
        <v>7188</v>
      </c>
      <c r="M6" s="406"/>
      <c r="N6" s="140"/>
      <c r="O6" s="140"/>
    </row>
    <row r="7" spans="1:15" ht="28.5" x14ac:dyDescent="0.45">
      <c r="B7" s="76"/>
      <c r="C7" s="403" t="s">
        <v>7209</v>
      </c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7180</v>
      </c>
      <c r="M8" s="95"/>
      <c r="N8" s="167"/>
    </row>
    <row r="9" spans="1:15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50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243" t="s">
        <v>7099</v>
      </c>
    </row>
    <row r="11" spans="1:15" s="87" customFormat="1" ht="38.450000000000003" customHeight="1" x14ac:dyDescent="0.35">
      <c r="B11" s="160"/>
      <c r="C11" s="174"/>
      <c r="D11" s="238">
        <v>1600</v>
      </c>
      <c r="E11" s="239" t="s">
        <v>250</v>
      </c>
      <c r="F11" s="239">
        <v>1601</v>
      </c>
      <c r="G11" s="188" t="s">
        <v>2619</v>
      </c>
      <c r="H11" s="188" t="s">
        <v>2625</v>
      </c>
      <c r="I11" s="175">
        <v>39116</v>
      </c>
      <c r="J11" s="176" t="s">
        <v>201</v>
      </c>
      <c r="K11" s="176" t="s">
        <v>396</v>
      </c>
      <c r="L11" s="188" t="s">
        <v>64</v>
      </c>
      <c r="M11" s="244"/>
    </row>
    <row r="12" spans="1:15" s="87" customFormat="1" ht="39.950000000000003" customHeight="1" x14ac:dyDescent="0.35">
      <c r="A12"/>
      <c r="B12" s="203"/>
      <c r="C12" s="189"/>
      <c r="D12" s="191">
        <v>1623</v>
      </c>
      <c r="E12" s="179"/>
      <c r="F12" s="179"/>
      <c r="G12" s="180" t="s">
        <v>2697</v>
      </c>
      <c r="H12" s="180" t="s">
        <v>2698</v>
      </c>
      <c r="I12" s="181"/>
      <c r="J12" s="182" t="s">
        <v>201</v>
      </c>
      <c r="K12" s="182" t="s">
        <v>396</v>
      </c>
      <c r="L12" s="180" t="s">
        <v>64</v>
      </c>
      <c r="M12" s="173"/>
    </row>
    <row r="13" spans="1:15" s="87" customFormat="1" ht="39.950000000000003" customHeight="1" x14ac:dyDescent="0.35">
      <c r="A13"/>
      <c r="B13" s="203"/>
      <c r="C13" s="189"/>
      <c r="D13" s="191"/>
      <c r="E13" s="179"/>
      <c r="F13" s="179"/>
      <c r="G13" s="180"/>
      <c r="H13" s="180"/>
      <c r="I13" s="181"/>
      <c r="J13" s="182"/>
      <c r="K13" s="182"/>
      <c r="L13" s="180"/>
      <c r="M13" s="173"/>
    </row>
    <row r="14" spans="1:15" s="87" customFormat="1" ht="39.950000000000003" customHeight="1" x14ac:dyDescent="0.35">
      <c r="A14"/>
      <c r="B14" s="203"/>
      <c r="C14" s="189"/>
      <c r="D14" s="191">
        <v>1601</v>
      </c>
      <c r="E14" s="179" t="s">
        <v>250</v>
      </c>
      <c r="F14" s="179">
        <v>2709</v>
      </c>
      <c r="G14" s="180" t="s">
        <v>3646</v>
      </c>
      <c r="H14" s="180" t="s">
        <v>3647</v>
      </c>
      <c r="I14" s="181">
        <v>39191</v>
      </c>
      <c r="J14" s="182" t="s">
        <v>201</v>
      </c>
      <c r="K14" s="182" t="s">
        <v>396</v>
      </c>
      <c r="L14" s="180" t="s">
        <v>24</v>
      </c>
      <c r="M14" s="173"/>
    </row>
    <row r="15" spans="1:15" s="87" customFormat="1" ht="39.950000000000003" customHeight="1" x14ac:dyDescent="0.35">
      <c r="A15"/>
      <c r="B15" s="203"/>
      <c r="C15" s="189"/>
      <c r="D15" s="191">
        <v>1602</v>
      </c>
      <c r="E15" s="179" t="s">
        <v>250</v>
      </c>
      <c r="F15" s="179">
        <v>3891</v>
      </c>
      <c r="G15" s="180" t="s">
        <v>5588</v>
      </c>
      <c r="H15" s="180" t="s">
        <v>5589</v>
      </c>
      <c r="I15" s="181" t="s">
        <v>5590</v>
      </c>
      <c r="J15" s="182" t="s">
        <v>201</v>
      </c>
      <c r="K15" s="182" t="s">
        <v>396</v>
      </c>
      <c r="L15" s="180" t="s">
        <v>24</v>
      </c>
      <c r="M15" s="173"/>
    </row>
    <row r="16" spans="1:15" s="87" customFormat="1" ht="39.950000000000003" customHeight="1" x14ac:dyDescent="0.35">
      <c r="A16"/>
      <c r="B16" s="203"/>
      <c r="C16" s="189"/>
      <c r="D16" s="191"/>
      <c r="E16" s="179"/>
      <c r="F16" s="179"/>
      <c r="G16" s="180"/>
      <c r="H16" s="180"/>
      <c r="I16" s="181"/>
      <c r="J16" s="182"/>
      <c r="K16" s="182"/>
      <c r="L16" s="180"/>
      <c r="M16" s="173"/>
    </row>
    <row r="17" spans="1:13" s="87" customFormat="1" ht="39.950000000000003" customHeight="1" x14ac:dyDescent="0.35">
      <c r="A17"/>
      <c r="B17" s="203"/>
      <c r="C17" s="189"/>
      <c r="D17" s="191">
        <v>1603</v>
      </c>
      <c r="E17" s="179" t="s">
        <v>250</v>
      </c>
      <c r="F17" s="179">
        <v>2062</v>
      </c>
      <c r="G17" s="180" t="s">
        <v>1408</v>
      </c>
      <c r="H17" s="180" t="s">
        <v>7139</v>
      </c>
      <c r="I17" s="181">
        <v>38898</v>
      </c>
      <c r="J17" s="182" t="s">
        <v>201</v>
      </c>
      <c r="K17" s="182" t="s">
        <v>396</v>
      </c>
      <c r="L17" s="180" t="s">
        <v>9</v>
      </c>
      <c r="M17" s="173"/>
    </row>
    <row r="18" spans="1:13" s="87" customFormat="1" ht="39.950000000000003" customHeight="1" x14ac:dyDescent="0.35">
      <c r="A18"/>
      <c r="B18" s="203"/>
      <c r="C18" s="189"/>
      <c r="D18" s="191"/>
      <c r="E18" s="179"/>
      <c r="F18" s="179"/>
      <c r="G18" s="180"/>
      <c r="H18" s="180"/>
      <c r="I18" s="181"/>
      <c r="J18" s="182"/>
      <c r="K18" s="182"/>
      <c r="L18" s="180"/>
      <c r="M18" s="173"/>
    </row>
    <row r="19" spans="1:13" s="87" customFormat="1" ht="39.950000000000003" customHeight="1" x14ac:dyDescent="0.35">
      <c r="A19"/>
      <c r="B19" s="203"/>
      <c r="C19" s="189"/>
      <c r="D19" s="191">
        <v>1604</v>
      </c>
      <c r="E19" s="179" t="s">
        <v>250</v>
      </c>
      <c r="F19" s="179">
        <v>3964</v>
      </c>
      <c r="G19" s="180" t="s">
        <v>5747</v>
      </c>
      <c r="H19" s="180" t="s">
        <v>5795</v>
      </c>
      <c r="I19" s="181">
        <v>38936</v>
      </c>
      <c r="J19" s="182" t="s">
        <v>201</v>
      </c>
      <c r="K19" s="182" t="s">
        <v>396</v>
      </c>
      <c r="L19" s="180" t="s">
        <v>7163</v>
      </c>
      <c r="M19" s="173"/>
    </row>
    <row r="20" spans="1:13" s="87" customFormat="1" ht="39.950000000000003" customHeight="1" x14ac:dyDescent="0.35">
      <c r="B20" s="160"/>
      <c r="C20" s="142"/>
      <c r="D20" s="190">
        <v>1605</v>
      </c>
      <c r="E20" s="168" t="s">
        <v>250</v>
      </c>
      <c r="F20" s="168">
        <v>3239</v>
      </c>
      <c r="G20" s="143" t="s">
        <v>2323</v>
      </c>
      <c r="H20" s="143" t="s">
        <v>2324</v>
      </c>
      <c r="I20" s="144">
        <v>38849</v>
      </c>
      <c r="J20" s="145" t="s">
        <v>201</v>
      </c>
      <c r="K20" s="145" t="s">
        <v>396</v>
      </c>
      <c r="L20" s="143" t="s">
        <v>7164</v>
      </c>
      <c r="M20" s="245"/>
    </row>
    <row r="21" spans="1:13" s="87" customFormat="1" ht="39.950000000000003" customHeight="1" x14ac:dyDescent="0.35">
      <c r="A21"/>
      <c r="B21" s="203"/>
      <c r="C21" s="189"/>
      <c r="D21" s="191">
        <v>1606</v>
      </c>
      <c r="E21" s="179" t="s">
        <v>250</v>
      </c>
      <c r="F21" s="179">
        <v>4232</v>
      </c>
      <c r="G21" s="180" t="s">
        <v>1415</v>
      </c>
      <c r="H21" s="180" t="s">
        <v>1248</v>
      </c>
      <c r="I21" s="181">
        <v>39378</v>
      </c>
      <c r="J21" s="182" t="s">
        <v>201</v>
      </c>
      <c r="K21" s="182" t="s">
        <v>396</v>
      </c>
      <c r="L21" s="180" t="s">
        <v>7163</v>
      </c>
      <c r="M21" s="173"/>
    </row>
    <row r="22" spans="1:13" s="87" customFormat="1" ht="39.950000000000003" customHeight="1" x14ac:dyDescent="0.35">
      <c r="A22"/>
      <c r="B22" s="203"/>
      <c r="C22" s="189"/>
      <c r="D22" s="191"/>
      <c r="E22" s="179"/>
      <c r="F22" s="179"/>
      <c r="G22" s="180"/>
      <c r="H22" s="180"/>
      <c r="I22" s="181"/>
      <c r="J22" s="182"/>
      <c r="K22" s="182"/>
      <c r="L22" s="180"/>
      <c r="M22" s="173"/>
    </row>
    <row r="23" spans="1:13" s="87" customFormat="1" ht="39.950000000000003" customHeight="1" x14ac:dyDescent="0.35">
      <c r="A23"/>
      <c r="B23" s="203"/>
      <c r="C23" s="189"/>
      <c r="D23" s="191">
        <v>1607</v>
      </c>
      <c r="E23" s="179" t="s">
        <v>250</v>
      </c>
      <c r="F23" s="179">
        <v>2079</v>
      </c>
      <c r="G23" s="180" t="s">
        <v>1437</v>
      </c>
      <c r="H23" s="180" t="s">
        <v>1438</v>
      </c>
      <c r="I23" s="181">
        <v>38833</v>
      </c>
      <c r="J23" s="182" t="s">
        <v>201</v>
      </c>
      <c r="K23" s="182" t="s">
        <v>396</v>
      </c>
      <c r="L23" s="180" t="s">
        <v>60</v>
      </c>
      <c r="M23" s="173"/>
    </row>
    <row r="24" spans="1:13" s="87" customFormat="1" ht="39.950000000000003" customHeight="1" x14ac:dyDescent="0.35">
      <c r="A24"/>
      <c r="B24" s="203"/>
      <c r="C24" s="189"/>
      <c r="D24" s="191"/>
      <c r="E24" s="179"/>
      <c r="F24" s="179"/>
      <c r="G24" s="180"/>
      <c r="H24" s="180"/>
      <c r="I24" s="181"/>
      <c r="J24" s="182"/>
      <c r="K24" s="182"/>
      <c r="L24" s="180"/>
      <c r="M24" s="173"/>
    </row>
    <row r="25" spans="1:13" s="87" customFormat="1" ht="39.950000000000003" customHeight="1" x14ac:dyDescent="0.35">
      <c r="A25"/>
      <c r="B25" s="203"/>
      <c r="C25" s="189"/>
      <c r="D25" s="191">
        <v>1608</v>
      </c>
      <c r="E25" s="179" t="s">
        <v>250</v>
      </c>
      <c r="F25" s="179">
        <v>1272</v>
      </c>
      <c r="G25" s="180" t="s">
        <v>586</v>
      </c>
      <c r="H25" s="180" t="s">
        <v>587</v>
      </c>
      <c r="I25" s="181">
        <v>39057</v>
      </c>
      <c r="J25" s="182" t="s">
        <v>201</v>
      </c>
      <c r="K25" s="182" t="s">
        <v>396</v>
      </c>
      <c r="L25" s="180" t="s">
        <v>55</v>
      </c>
      <c r="M25" s="173"/>
    </row>
    <row r="26" spans="1:13" ht="39.950000000000003" customHeight="1" x14ac:dyDescent="0.35">
      <c r="B26" s="88"/>
      <c r="C26" s="142"/>
      <c r="D26" s="190">
        <v>1609</v>
      </c>
      <c r="E26" s="179" t="s">
        <v>250</v>
      </c>
      <c r="F26" s="168">
        <v>3846</v>
      </c>
      <c r="G26" s="143" t="s">
        <v>1814</v>
      </c>
      <c r="H26" s="143" t="s">
        <v>5504</v>
      </c>
      <c r="I26" s="144">
        <v>39373</v>
      </c>
      <c r="J26" s="145" t="s">
        <v>201</v>
      </c>
      <c r="K26" s="145" t="s">
        <v>396</v>
      </c>
      <c r="L26" s="143" t="s">
        <v>55</v>
      </c>
      <c r="M26" s="245"/>
    </row>
    <row r="27" spans="1:13" ht="39.950000000000003" customHeight="1" x14ac:dyDescent="0.35">
      <c r="B27" s="88"/>
      <c r="C27" s="142"/>
      <c r="D27" s="190">
        <v>1610</v>
      </c>
      <c r="E27" s="179" t="s">
        <v>250</v>
      </c>
      <c r="F27" s="168">
        <v>3538</v>
      </c>
      <c r="G27" s="143" t="s">
        <v>4180</v>
      </c>
      <c r="H27" s="143" t="s">
        <v>4181</v>
      </c>
      <c r="I27" s="144">
        <v>39160</v>
      </c>
      <c r="J27" s="145" t="s">
        <v>201</v>
      </c>
      <c r="K27" s="145" t="s">
        <v>396</v>
      </c>
      <c r="L27" s="143" t="s">
        <v>55</v>
      </c>
      <c r="M27" s="245"/>
    </row>
    <row r="28" spans="1:13" ht="39.950000000000003" customHeight="1" x14ac:dyDescent="0.35">
      <c r="B28" s="88"/>
      <c r="C28" s="142"/>
      <c r="D28" s="190"/>
      <c r="E28" s="179"/>
      <c r="F28" s="168"/>
      <c r="G28" s="143"/>
      <c r="H28" s="143"/>
      <c r="I28" s="144"/>
      <c r="J28" s="145"/>
      <c r="K28" s="145"/>
      <c r="L28" s="143"/>
      <c r="M28" s="245"/>
    </row>
    <row r="29" spans="1:13" ht="39.950000000000003" customHeight="1" x14ac:dyDescent="0.35">
      <c r="B29" s="88"/>
      <c r="C29" s="142"/>
      <c r="D29" s="190">
        <v>1611</v>
      </c>
      <c r="E29" s="179" t="s">
        <v>250</v>
      </c>
      <c r="F29" s="168">
        <v>4386</v>
      </c>
      <c r="G29" s="143" t="s">
        <v>7067</v>
      </c>
      <c r="H29" s="143" t="s">
        <v>7068</v>
      </c>
      <c r="I29" s="144">
        <v>39274</v>
      </c>
      <c r="J29" s="145" t="s">
        <v>201</v>
      </c>
      <c r="K29" s="145" t="s">
        <v>396</v>
      </c>
      <c r="L29" s="143" t="s">
        <v>40</v>
      </c>
      <c r="M29" s="245"/>
    </row>
    <row r="30" spans="1:13" ht="39.950000000000003" customHeight="1" x14ac:dyDescent="0.35">
      <c r="B30" s="88"/>
      <c r="C30" s="142"/>
      <c r="D30" s="190"/>
      <c r="E30" s="179"/>
      <c r="F30" s="168"/>
      <c r="G30" s="143"/>
      <c r="H30" s="143"/>
      <c r="I30" s="144"/>
      <c r="J30" s="145"/>
      <c r="K30" s="145"/>
      <c r="L30" s="143"/>
      <c r="M30" s="245"/>
    </row>
    <row r="31" spans="1:13" ht="39.950000000000003" customHeight="1" x14ac:dyDescent="0.35">
      <c r="B31" s="88"/>
      <c r="C31" s="142"/>
      <c r="D31" s="190">
        <v>1612</v>
      </c>
      <c r="E31" s="179" t="s">
        <v>250</v>
      </c>
      <c r="F31" s="168">
        <v>4210</v>
      </c>
      <c r="G31" s="143" t="s">
        <v>6632</v>
      </c>
      <c r="H31" s="143" t="s">
        <v>6635</v>
      </c>
      <c r="I31" s="144">
        <v>39054</v>
      </c>
      <c r="J31" s="145" t="s">
        <v>201</v>
      </c>
      <c r="K31" s="145" t="s">
        <v>396</v>
      </c>
      <c r="L31" s="143" t="s">
        <v>7146</v>
      </c>
      <c r="M31" s="245"/>
    </row>
    <row r="32" spans="1:13" ht="39.950000000000003" customHeight="1" x14ac:dyDescent="0.35">
      <c r="B32" s="88"/>
      <c r="C32" s="142"/>
      <c r="D32" s="190">
        <v>1613</v>
      </c>
      <c r="E32" s="179" t="s">
        <v>250</v>
      </c>
      <c r="F32" s="168">
        <v>3764</v>
      </c>
      <c r="G32" s="143" t="s">
        <v>2368</v>
      </c>
      <c r="H32" s="143" t="s">
        <v>5231</v>
      </c>
      <c r="I32" s="144">
        <v>39372</v>
      </c>
      <c r="J32" s="145" t="s">
        <v>201</v>
      </c>
      <c r="K32" s="145" t="s">
        <v>396</v>
      </c>
      <c r="L32" s="143" t="s">
        <v>7146</v>
      </c>
      <c r="M32" s="245"/>
    </row>
    <row r="33" spans="1:13" ht="39.950000000000003" customHeight="1" x14ac:dyDescent="0.35">
      <c r="B33" s="88"/>
      <c r="C33" s="142"/>
      <c r="D33" s="190">
        <v>1614</v>
      </c>
      <c r="E33" s="179" t="s">
        <v>250</v>
      </c>
      <c r="F33" s="168">
        <v>4194</v>
      </c>
      <c r="G33" s="143" t="s">
        <v>1863</v>
      </c>
      <c r="H33" s="143" t="s">
        <v>6574</v>
      </c>
      <c r="I33" s="144">
        <v>39382</v>
      </c>
      <c r="J33" s="145" t="s">
        <v>201</v>
      </c>
      <c r="K33" s="145" t="s">
        <v>396</v>
      </c>
      <c r="L33" s="143" t="s">
        <v>7146</v>
      </c>
      <c r="M33" s="245"/>
    </row>
    <row r="34" spans="1:13" ht="39.950000000000003" customHeight="1" x14ac:dyDescent="0.35">
      <c r="B34" s="88"/>
      <c r="C34" s="142"/>
      <c r="D34" s="190">
        <v>1615</v>
      </c>
      <c r="E34" s="179" t="s">
        <v>250</v>
      </c>
      <c r="F34" s="168">
        <v>3167</v>
      </c>
      <c r="G34" s="143" t="s">
        <v>2115</v>
      </c>
      <c r="H34" s="143" t="s">
        <v>2116</v>
      </c>
      <c r="I34" s="144">
        <v>39428</v>
      </c>
      <c r="J34" s="145" t="s">
        <v>201</v>
      </c>
      <c r="K34" s="145" t="s">
        <v>396</v>
      </c>
      <c r="L34" s="143" t="s">
        <v>7146</v>
      </c>
      <c r="M34" s="173"/>
    </row>
    <row r="35" spans="1:13" ht="39.950000000000003" customHeight="1" x14ac:dyDescent="0.35">
      <c r="B35" s="88"/>
      <c r="C35" s="142"/>
      <c r="D35" s="190">
        <v>1616</v>
      </c>
      <c r="E35" s="179" t="s">
        <v>250</v>
      </c>
      <c r="F35" s="168">
        <v>4300</v>
      </c>
      <c r="G35" s="143" t="s">
        <v>6869</v>
      </c>
      <c r="H35" s="143" t="s">
        <v>6870</v>
      </c>
      <c r="I35" s="144">
        <v>39160</v>
      </c>
      <c r="J35" s="145" t="s">
        <v>201</v>
      </c>
      <c r="K35" s="145" t="s">
        <v>396</v>
      </c>
      <c r="L35" s="143" t="s">
        <v>7146</v>
      </c>
      <c r="M35" s="173"/>
    </row>
    <row r="36" spans="1:13" ht="39.950000000000003" customHeight="1" x14ac:dyDescent="0.35">
      <c r="B36" s="8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ht="39.950000000000003" customHeight="1" x14ac:dyDescent="0.35">
      <c r="A37" s="87"/>
      <c r="B37" s="198"/>
      <c r="C37" s="142"/>
      <c r="D37" s="190">
        <v>1617</v>
      </c>
      <c r="E37" s="179" t="s">
        <v>250</v>
      </c>
      <c r="F37" s="168">
        <v>1477</v>
      </c>
      <c r="G37" s="143" t="s">
        <v>3141</v>
      </c>
      <c r="H37" s="143" t="s">
        <v>3142</v>
      </c>
      <c r="I37" s="144">
        <v>38898</v>
      </c>
      <c r="J37" s="145" t="s">
        <v>201</v>
      </c>
      <c r="K37" s="145" t="s">
        <v>396</v>
      </c>
      <c r="L37" s="143" t="s">
        <v>7168</v>
      </c>
      <c r="M37" s="173"/>
    </row>
    <row r="38" spans="1:13" ht="39.950000000000003" customHeight="1" x14ac:dyDescent="0.35">
      <c r="A38" s="87"/>
      <c r="B38" s="198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ht="39.950000000000003" customHeight="1" x14ac:dyDescent="0.35">
      <c r="B39" s="88"/>
      <c r="C39" s="142"/>
      <c r="D39" s="190">
        <v>1624</v>
      </c>
      <c r="E39" s="179"/>
      <c r="F39" s="168"/>
      <c r="G39" s="143" t="s">
        <v>1179</v>
      </c>
      <c r="H39" s="143" t="s">
        <v>602</v>
      </c>
      <c r="I39" s="144"/>
      <c r="J39" s="145" t="s">
        <v>201</v>
      </c>
      <c r="K39" s="145" t="s">
        <v>396</v>
      </c>
      <c r="L39" s="143" t="s">
        <v>3</v>
      </c>
      <c r="M39" s="173"/>
    </row>
    <row r="40" spans="1:13" ht="39.950000000000003" customHeight="1" x14ac:dyDescent="0.35">
      <c r="A40" s="87"/>
      <c r="B40" s="198"/>
      <c r="C40" s="142"/>
      <c r="D40" s="190">
        <v>1618</v>
      </c>
      <c r="E40" s="179" t="s">
        <v>250</v>
      </c>
      <c r="F40" s="168">
        <v>3602</v>
      </c>
      <c r="G40" s="143" t="s">
        <v>279</v>
      </c>
      <c r="H40" s="143" t="s">
        <v>4606</v>
      </c>
      <c r="I40" s="144">
        <v>39189</v>
      </c>
      <c r="J40" s="145" t="s">
        <v>201</v>
      </c>
      <c r="K40" s="145" t="s">
        <v>396</v>
      </c>
      <c r="L40" s="143" t="s">
        <v>3</v>
      </c>
      <c r="M40" s="173"/>
    </row>
    <row r="41" spans="1:13" ht="39.950000000000003" customHeight="1" x14ac:dyDescent="0.35">
      <c r="B41" s="88"/>
      <c r="C41" s="142"/>
      <c r="D41" s="190">
        <v>1625</v>
      </c>
      <c r="E41" s="179"/>
      <c r="F41" s="168"/>
      <c r="G41" s="143" t="s">
        <v>7131</v>
      </c>
      <c r="H41" s="143" t="s">
        <v>7132</v>
      </c>
      <c r="I41" s="144"/>
      <c r="J41" s="145" t="s">
        <v>201</v>
      </c>
      <c r="K41" s="145" t="s">
        <v>396</v>
      </c>
      <c r="L41" s="143" t="s">
        <v>3</v>
      </c>
      <c r="M41" s="173"/>
    </row>
    <row r="42" spans="1:13" ht="39.950000000000003" customHeight="1" x14ac:dyDescent="0.35">
      <c r="B42" s="88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ht="39.950000000000003" customHeight="1" x14ac:dyDescent="0.35">
      <c r="B43" s="88"/>
      <c r="C43" s="142"/>
      <c r="D43" s="190">
        <v>1619</v>
      </c>
      <c r="E43" s="179" t="s">
        <v>250</v>
      </c>
      <c r="F43" s="168">
        <v>2940</v>
      </c>
      <c r="G43" s="143" t="s">
        <v>1906</v>
      </c>
      <c r="H43" s="143" t="s">
        <v>1907</v>
      </c>
      <c r="I43" s="144">
        <v>39403</v>
      </c>
      <c r="J43" s="145" t="s">
        <v>201</v>
      </c>
      <c r="K43" s="145" t="s">
        <v>396</v>
      </c>
      <c r="L43" s="143" t="s">
        <v>13</v>
      </c>
      <c r="M43" s="173"/>
    </row>
    <row r="44" spans="1:13" ht="39.950000000000003" customHeight="1" x14ac:dyDescent="0.35">
      <c r="B44" s="88"/>
      <c r="C44" s="142"/>
      <c r="D44" s="190">
        <v>1626</v>
      </c>
      <c r="E44" s="179"/>
      <c r="F44" s="168"/>
      <c r="G44" s="143" t="s">
        <v>1415</v>
      </c>
      <c r="H44" s="143" t="s">
        <v>2530</v>
      </c>
      <c r="I44" s="144"/>
      <c r="J44" s="145" t="s">
        <v>201</v>
      </c>
      <c r="K44" s="145" t="s">
        <v>396</v>
      </c>
      <c r="L44" s="143" t="s">
        <v>13</v>
      </c>
      <c r="M44" s="173"/>
    </row>
    <row r="45" spans="1:13" ht="39.950000000000003" customHeight="1" x14ac:dyDescent="0.35">
      <c r="B45" s="88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ht="39.950000000000003" customHeight="1" x14ac:dyDescent="0.35">
      <c r="B46" s="88"/>
      <c r="C46" s="142"/>
      <c r="D46" s="190">
        <v>1620</v>
      </c>
      <c r="E46" s="179" t="s">
        <v>250</v>
      </c>
      <c r="F46" s="168">
        <v>3718</v>
      </c>
      <c r="G46" s="143" t="s">
        <v>5039</v>
      </c>
      <c r="H46" s="143" t="s">
        <v>5040</v>
      </c>
      <c r="I46" s="144">
        <v>38965</v>
      </c>
      <c r="J46" s="145" t="s">
        <v>201</v>
      </c>
      <c r="K46" s="145" t="s">
        <v>396</v>
      </c>
      <c r="L46" s="143" t="s">
        <v>5</v>
      </c>
      <c r="M46" s="173"/>
    </row>
    <row r="47" spans="1:13" ht="39.950000000000003" customHeight="1" x14ac:dyDescent="0.35">
      <c r="B47" s="88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ht="39.950000000000003" customHeight="1" x14ac:dyDescent="0.35">
      <c r="A48" s="87"/>
      <c r="B48" s="198"/>
      <c r="C48" s="142"/>
      <c r="D48" s="190">
        <v>1621</v>
      </c>
      <c r="E48" s="179" t="s">
        <v>250</v>
      </c>
      <c r="F48" s="168">
        <v>3747</v>
      </c>
      <c r="G48" s="143" t="s">
        <v>1333</v>
      </c>
      <c r="H48" s="143" t="s">
        <v>5143</v>
      </c>
      <c r="I48" s="144">
        <v>38782</v>
      </c>
      <c r="J48" s="145" t="s">
        <v>201</v>
      </c>
      <c r="K48" s="145" t="s">
        <v>396</v>
      </c>
      <c r="L48" s="143" t="s">
        <v>10</v>
      </c>
      <c r="M48" s="173"/>
    </row>
    <row r="49" spans="1:13" ht="39.950000000000003" customHeight="1" x14ac:dyDescent="0.35">
      <c r="A49" s="87"/>
      <c r="B49" s="198"/>
      <c r="C49" s="142"/>
      <c r="D49" s="190"/>
      <c r="E49" s="179"/>
      <c r="F49" s="168"/>
      <c r="G49" s="143"/>
      <c r="H49" s="143"/>
      <c r="I49" s="144"/>
      <c r="J49" s="145"/>
      <c r="K49" s="145"/>
      <c r="L49" s="143"/>
      <c r="M49" s="173"/>
    </row>
    <row r="50" spans="1:13" ht="39.950000000000003" customHeight="1" x14ac:dyDescent="0.35">
      <c r="B50" s="88"/>
      <c r="C50" s="142"/>
      <c r="D50" s="190">
        <v>1622</v>
      </c>
      <c r="E50" s="179" t="s">
        <v>250</v>
      </c>
      <c r="F50" s="168">
        <v>3350</v>
      </c>
      <c r="G50" s="143" t="s">
        <v>2932</v>
      </c>
      <c r="H50" s="143" t="s">
        <v>2933</v>
      </c>
      <c r="I50" s="144">
        <v>38896</v>
      </c>
      <c r="J50" s="145" t="s">
        <v>201</v>
      </c>
      <c r="K50" s="145" t="s">
        <v>396</v>
      </c>
      <c r="L50" s="143" t="s">
        <v>22</v>
      </c>
      <c r="M50" s="173"/>
    </row>
    <row r="51" spans="1:13" ht="39.950000000000003" customHeight="1" x14ac:dyDescent="0.35">
      <c r="A51" s="87"/>
      <c r="B51" s="198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1:13" ht="39.950000000000003" customHeight="1" x14ac:dyDescent="0.35">
      <c r="B52" s="88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1:13" ht="39.950000000000003" customHeight="1" x14ac:dyDescent="0.35">
      <c r="B53" s="88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1:13" ht="39.950000000000003" customHeight="1" x14ac:dyDescent="0.35">
      <c r="B54" s="88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1:13" ht="39.950000000000003" customHeight="1" x14ac:dyDescent="0.35">
      <c r="B55" s="88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1:13" ht="39.950000000000003" customHeight="1" x14ac:dyDescent="0.35">
      <c r="A56" s="87"/>
      <c r="B56" s="198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1:13" ht="39.950000000000003" customHeight="1" x14ac:dyDescent="0.35">
      <c r="A57" s="87"/>
      <c r="B57" s="198"/>
      <c r="C57" s="142"/>
      <c r="D57" s="190"/>
      <c r="E57" s="179"/>
      <c r="F57" s="168"/>
      <c r="G57" s="143"/>
      <c r="H57" s="143"/>
      <c r="I57" s="144"/>
      <c r="J57" s="145"/>
      <c r="K57" s="145"/>
      <c r="L57" s="143"/>
      <c r="M57" s="173"/>
    </row>
    <row r="58" spans="1:13" ht="39.950000000000003" customHeight="1" x14ac:dyDescent="0.35">
      <c r="B58" s="88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1:13" ht="39.950000000000003" customHeight="1" x14ac:dyDescent="0.35">
      <c r="B59" s="88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1:13" ht="39.950000000000003" customHeight="1" x14ac:dyDescent="0.35">
      <c r="B60" s="88"/>
      <c r="C60" s="142"/>
      <c r="D60" s="190"/>
      <c r="E60" s="179"/>
      <c r="F60" s="168"/>
      <c r="G60" s="143"/>
      <c r="H60" s="143"/>
      <c r="I60" s="144"/>
      <c r="J60" s="145"/>
      <c r="K60" s="145"/>
      <c r="L60" s="143"/>
      <c r="M60" s="173"/>
    </row>
    <row r="61" spans="1:13" ht="39.950000000000003" customHeight="1" x14ac:dyDescent="0.35">
      <c r="B61" s="88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1:13" ht="39.950000000000003" customHeight="1" x14ac:dyDescent="0.35">
      <c r="B62" s="88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1:13" ht="39.950000000000003" customHeight="1" x14ac:dyDescent="0.35">
      <c r="B63" s="88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1:13" ht="39.950000000000003" customHeight="1" x14ac:dyDescent="0.35">
      <c r="B64" s="88"/>
      <c r="C64" s="163"/>
      <c r="D64" s="165"/>
      <c r="E64" s="229"/>
      <c r="F64" s="169"/>
      <c r="G64" s="164"/>
      <c r="H64" s="164"/>
      <c r="I64" s="165"/>
      <c r="J64" s="165"/>
      <c r="K64" s="165"/>
      <c r="L64" s="164"/>
      <c r="M64" s="252"/>
    </row>
    <row r="65" spans="1:13" ht="39.950000000000003" customHeight="1" x14ac:dyDescent="0.35">
      <c r="B65" s="88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1:13" ht="39.950000000000003" customHeight="1" x14ac:dyDescent="0.35">
      <c r="B66" s="88"/>
      <c r="C66" s="142"/>
      <c r="D66" s="190"/>
      <c r="E66" s="179"/>
      <c r="F66" s="168"/>
      <c r="G66" s="143"/>
      <c r="H66" s="143"/>
      <c r="I66" s="144"/>
      <c r="J66" s="145"/>
      <c r="K66" s="145"/>
      <c r="L66" s="143"/>
      <c r="M66" s="173"/>
    </row>
    <row r="67" spans="1:13" ht="39.950000000000003" customHeight="1" x14ac:dyDescent="0.35">
      <c r="B67" s="88"/>
      <c r="C67" s="142"/>
      <c r="D67" s="190"/>
      <c r="E67" s="179"/>
      <c r="F67" s="168"/>
      <c r="G67" s="143"/>
      <c r="H67" s="143"/>
      <c r="I67" s="144"/>
      <c r="J67" s="145"/>
      <c r="K67" s="145"/>
      <c r="L67" s="143"/>
      <c r="M67" s="173"/>
    </row>
    <row r="68" spans="1:13" ht="39.950000000000003" customHeight="1" x14ac:dyDescent="0.35">
      <c r="B68" s="88"/>
      <c r="C68" s="142"/>
      <c r="D68" s="190"/>
      <c r="E68" s="179"/>
      <c r="F68" s="168"/>
      <c r="G68" s="143"/>
      <c r="H68" s="143"/>
      <c r="I68" s="144"/>
      <c r="J68" s="145"/>
      <c r="K68" s="145"/>
      <c r="L68" s="143"/>
      <c r="M68" s="173"/>
    </row>
    <row r="69" spans="1:13" ht="39.950000000000003" customHeight="1" x14ac:dyDescent="0.35">
      <c r="B69" s="88"/>
      <c r="C69" s="142"/>
      <c r="D69" s="190"/>
      <c r="E69" s="179"/>
      <c r="F69" s="168"/>
      <c r="G69" s="143"/>
      <c r="H69" s="143"/>
      <c r="I69" s="144"/>
      <c r="J69" s="145"/>
      <c r="K69" s="145"/>
      <c r="L69" s="143"/>
      <c r="M69" s="173"/>
    </row>
    <row r="70" spans="1:13" ht="39.950000000000003" customHeight="1" x14ac:dyDescent="0.35">
      <c r="B70" s="88"/>
      <c r="C70" s="142"/>
      <c r="D70" s="190"/>
      <c r="E70" s="179"/>
      <c r="F70" s="168"/>
      <c r="G70" s="143"/>
      <c r="H70" s="143"/>
      <c r="I70" s="144"/>
      <c r="J70" s="145"/>
      <c r="K70" s="145"/>
      <c r="L70" s="143"/>
      <c r="M70" s="173"/>
    </row>
    <row r="71" spans="1:13" ht="39.950000000000003" customHeight="1" x14ac:dyDescent="0.35">
      <c r="B71" s="88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1:13" ht="39.950000000000003" customHeight="1" x14ac:dyDescent="0.35">
      <c r="B72" s="88"/>
      <c r="C72" s="142"/>
      <c r="D72" s="190"/>
      <c r="E72" s="179"/>
      <c r="F72" s="168"/>
      <c r="G72" s="143"/>
      <c r="H72" s="143"/>
      <c r="I72" s="144"/>
      <c r="J72" s="145"/>
      <c r="K72" s="145"/>
      <c r="L72" s="143"/>
      <c r="M72" s="173"/>
    </row>
    <row r="73" spans="1:13" ht="39.950000000000003" customHeight="1" x14ac:dyDescent="0.35">
      <c r="B73" s="88"/>
      <c r="C73" s="142"/>
      <c r="D73" s="190"/>
      <c r="E73" s="179"/>
      <c r="F73" s="168"/>
      <c r="G73" s="143"/>
      <c r="H73" s="143"/>
      <c r="I73" s="144"/>
      <c r="J73" s="145"/>
      <c r="K73" s="145"/>
      <c r="L73" s="108"/>
      <c r="M73" s="173"/>
    </row>
    <row r="74" spans="1:13" ht="39.950000000000003" customHeight="1" x14ac:dyDescent="0.35">
      <c r="B74" s="88"/>
      <c r="C74" s="142"/>
      <c r="D74" s="190"/>
      <c r="E74" s="179"/>
      <c r="F74" s="168"/>
      <c r="G74" s="143"/>
      <c r="H74" s="143"/>
      <c r="I74" s="144"/>
      <c r="J74" s="145"/>
      <c r="K74" s="145"/>
      <c r="L74" s="143"/>
      <c r="M74" s="173"/>
    </row>
    <row r="75" spans="1:13" ht="39.950000000000003" customHeight="1" x14ac:dyDescent="0.35">
      <c r="A75" s="87"/>
      <c r="B75" s="198"/>
      <c r="C75" s="142"/>
      <c r="D75" s="190"/>
      <c r="E75" s="179"/>
      <c r="F75" s="168"/>
      <c r="G75" s="143"/>
      <c r="H75" s="143"/>
      <c r="I75" s="144"/>
      <c r="J75" s="145"/>
      <c r="K75" s="145"/>
      <c r="L75" s="143"/>
      <c r="M75" s="173"/>
    </row>
    <row r="76" spans="1:13" ht="39.950000000000003" customHeight="1" x14ac:dyDescent="0.35">
      <c r="A76" s="87"/>
      <c r="B76" s="198"/>
      <c r="C76" s="142"/>
      <c r="D76" s="190"/>
      <c r="E76" s="179"/>
      <c r="F76" s="168"/>
      <c r="G76" s="143"/>
      <c r="H76" s="143"/>
      <c r="I76" s="144"/>
      <c r="J76" s="145"/>
      <c r="K76" s="145"/>
      <c r="L76" s="143"/>
      <c r="M76" s="173"/>
    </row>
    <row r="77" spans="1:13" ht="39.950000000000003" customHeight="1" x14ac:dyDescent="0.35">
      <c r="B77" s="88"/>
      <c r="C77" s="142"/>
      <c r="D77" s="190"/>
      <c r="E77" s="179"/>
      <c r="F77" s="168"/>
      <c r="G77" s="143"/>
      <c r="H77" s="143"/>
      <c r="I77" s="144"/>
      <c r="J77" s="145"/>
      <c r="K77" s="145"/>
      <c r="L77" s="143"/>
      <c r="M77" s="173"/>
    </row>
    <row r="78" spans="1:13" ht="39.950000000000003" customHeight="1" x14ac:dyDescent="0.35">
      <c r="B78" s="88"/>
      <c r="C78" s="142"/>
      <c r="D78" s="190"/>
      <c r="E78" s="179"/>
      <c r="F78" s="168"/>
      <c r="G78" s="143"/>
      <c r="H78" s="143"/>
      <c r="I78" s="144"/>
      <c r="J78" s="145"/>
      <c r="K78" s="145"/>
      <c r="L78" s="143"/>
      <c r="M78" s="173"/>
    </row>
    <row r="79" spans="1:13" ht="39.950000000000003" customHeight="1" thickBot="1" x14ac:dyDescent="0.4">
      <c r="B79" s="92"/>
      <c r="C79" s="184"/>
      <c r="D79" s="222"/>
      <c r="E79" s="235"/>
      <c r="F79" s="223"/>
      <c r="G79" s="185"/>
      <c r="H79" s="185"/>
      <c r="I79" s="186"/>
      <c r="J79" s="187"/>
      <c r="K79" s="187"/>
      <c r="L79" s="185"/>
      <c r="M79" s="246"/>
    </row>
  </sheetData>
  <sortState xmlns:xlrd2="http://schemas.microsoft.com/office/spreadsheetml/2017/richdata2" ref="C11:M51">
    <sortCondition ref="L11:L51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E10:E22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E23:E79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51"/>
  <sheetViews>
    <sheetView topLeftCell="C28" zoomScale="70" zoomScaleNormal="70" workbookViewId="0">
      <selection activeCell="J30" sqref="J30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39" style="91" bestFit="1" customWidth="1"/>
    <col min="13" max="13" width="21" style="91" customWidth="1"/>
  </cols>
  <sheetData>
    <row r="2" spans="1:15" ht="14.45" customHeight="1" x14ac:dyDescent="0.25">
      <c r="B2" s="396" t="s">
        <v>7175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5" ht="15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5" ht="36" x14ac:dyDescent="0.55000000000000004">
      <c r="B4" s="93"/>
      <c r="C4" s="396" t="s">
        <v>7103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75" x14ac:dyDescent="0.4">
      <c r="B6" s="409" t="s">
        <v>7189</v>
      </c>
      <c r="C6" s="409"/>
      <c r="D6" s="409"/>
      <c r="E6" s="409"/>
      <c r="F6" s="409"/>
      <c r="G6" s="409"/>
      <c r="H6" s="409"/>
      <c r="I6" s="409"/>
      <c r="J6" s="409"/>
      <c r="K6" s="409"/>
      <c r="L6" s="408" t="s">
        <v>7188</v>
      </c>
      <c r="M6" s="408"/>
      <c r="N6" s="140"/>
      <c r="O6" s="140"/>
    </row>
    <row r="7" spans="1:15" ht="28.5" x14ac:dyDescent="0.45">
      <c r="B7" s="177"/>
      <c r="C7" s="403" t="s">
        <v>7209</v>
      </c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7180</v>
      </c>
      <c r="M8" s="302"/>
      <c r="N8" s="167"/>
    </row>
    <row r="9" spans="1:15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49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368" t="s">
        <v>7099</v>
      </c>
    </row>
    <row r="11" spans="1:15" s="87" customFormat="1" ht="38.450000000000003" customHeight="1" x14ac:dyDescent="0.35">
      <c r="A11"/>
      <c r="B11" s="203"/>
      <c r="C11" s="284"/>
      <c r="D11" s="281">
        <v>2189</v>
      </c>
      <c r="E11" s="285"/>
      <c r="F11" s="285"/>
      <c r="G11" s="188" t="s">
        <v>3634</v>
      </c>
      <c r="H11" s="188" t="s">
        <v>3635</v>
      </c>
      <c r="I11" s="176"/>
      <c r="J11" s="176" t="s">
        <v>201</v>
      </c>
      <c r="K11" s="176" t="s">
        <v>204</v>
      </c>
      <c r="L11" s="188" t="s">
        <v>24</v>
      </c>
      <c r="M11" s="370"/>
    </row>
    <row r="12" spans="1:15" s="87" customFormat="1" ht="38.450000000000003" customHeight="1" x14ac:dyDescent="0.35">
      <c r="A12"/>
      <c r="B12" s="203"/>
      <c r="C12" s="189"/>
      <c r="D12" s="191">
        <v>2176</v>
      </c>
      <c r="E12" s="179" t="s">
        <v>252</v>
      </c>
      <c r="F12" s="388">
        <v>2626</v>
      </c>
      <c r="G12" s="180" t="s">
        <v>4261</v>
      </c>
      <c r="H12" s="180" t="s">
        <v>4262</v>
      </c>
      <c r="I12" s="181">
        <v>38655</v>
      </c>
      <c r="J12" s="182" t="s">
        <v>201</v>
      </c>
      <c r="K12" s="182" t="s">
        <v>204</v>
      </c>
      <c r="L12" s="180" t="s">
        <v>24</v>
      </c>
      <c r="M12" s="173"/>
    </row>
    <row r="13" spans="1:15" s="87" customFormat="1" ht="38.450000000000003" customHeight="1" x14ac:dyDescent="0.35">
      <c r="A13"/>
      <c r="B13" s="203"/>
      <c r="C13" s="189"/>
      <c r="D13" s="191"/>
      <c r="E13" s="179"/>
      <c r="F13" s="388"/>
      <c r="G13" s="180"/>
      <c r="H13" s="180"/>
      <c r="I13" s="181"/>
      <c r="J13" s="182"/>
      <c r="K13" s="182"/>
      <c r="L13" s="180"/>
      <c r="M13" s="173"/>
    </row>
    <row r="14" spans="1:15" s="87" customFormat="1" ht="38.450000000000003" customHeight="1" x14ac:dyDescent="0.35">
      <c r="A14"/>
      <c r="B14" s="203"/>
      <c r="C14" s="189"/>
      <c r="D14" s="191">
        <v>2177</v>
      </c>
      <c r="E14" s="179" t="s">
        <v>252</v>
      </c>
      <c r="F14" s="179">
        <v>1212</v>
      </c>
      <c r="G14" s="180" t="s">
        <v>493</v>
      </c>
      <c r="H14" s="180" t="s">
        <v>499</v>
      </c>
      <c r="I14" s="181">
        <v>37637</v>
      </c>
      <c r="J14" s="182" t="s">
        <v>201</v>
      </c>
      <c r="K14" s="182" t="s">
        <v>204</v>
      </c>
      <c r="L14" s="180" t="s">
        <v>60</v>
      </c>
      <c r="M14" s="173"/>
    </row>
    <row r="15" spans="1:15" s="87" customFormat="1" ht="38.450000000000003" customHeight="1" x14ac:dyDescent="0.35">
      <c r="A15"/>
      <c r="B15" s="203"/>
      <c r="C15" s="189"/>
      <c r="D15" s="191"/>
      <c r="E15" s="179"/>
      <c r="F15" s="179"/>
      <c r="G15" s="180"/>
      <c r="H15" s="180"/>
      <c r="I15" s="181"/>
      <c r="J15" s="182"/>
      <c r="K15" s="182"/>
      <c r="L15" s="180"/>
      <c r="M15" s="173"/>
    </row>
    <row r="16" spans="1:15" s="87" customFormat="1" ht="38.450000000000003" customHeight="1" x14ac:dyDescent="0.35">
      <c r="A16"/>
      <c r="B16" s="203"/>
      <c r="C16" s="142"/>
      <c r="D16" s="190">
        <v>2178</v>
      </c>
      <c r="E16" s="168" t="s">
        <v>252</v>
      </c>
      <c r="F16" s="168">
        <v>4254</v>
      </c>
      <c r="G16" s="143" t="s">
        <v>6738</v>
      </c>
      <c r="H16" s="143" t="s">
        <v>6739</v>
      </c>
      <c r="I16" s="144">
        <v>34863</v>
      </c>
      <c r="J16" s="145" t="s">
        <v>201</v>
      </c>
      <c r="K16" s="145" t="s">
        <v>204</v>
      </c>
      <c r="L16" s="143" t="s">
        <v>7150</v>
      </c>
      <c r="M16" s="358"/>
    </row>
    <row r="17" spans="1:13" s="87" customFormat="1" ht="38.450000000000003" customHeight="1" x14ac:dyDescent="0.35">
      <c r="A17"/>
      <c r="B17" s="203"/>
      <c r="C17" s="142"/>
      <c r="D17" s="190">
        <v>2179</v>
      </c>
      <c r="E17" s="168" t="s">
        <v>252</v>
      </c>
      <c r="F17" s="168">
        <v>1892</v>
      </c>
      <c r="G17" s="143" t="s">
        <v>4493</v>
      </c>
      <c r="H17" s="143" t="s">
        <v>4494</v>
      </c>
      <c r="I17" s="144">
        <v>38437</v>
      </c>
      <c r="J17" s="145" t="s">
        <v>201</v>
      </c>
      <c r="K17" s="145" t="s">
        <v>204</v>
      </c>
      <c r="L17" s="143" t="s">
        <v>7150</v>
      </c>
      <c r="M17" s="358"/>
    </row>
    <row r="18" spans="1:13" s="87" customFormat="1" ht="38.450000000000003" customHeight="1" x14ac:dyDescent="0.35">
      <c r="A18"/>
      <c r="B18" s="203"/>
      <c r="C18" s="170"/>
      <c r="D18" s="227">
        <v>2180</v>
      </c>
      <c r="E18" s="228" t="s">
        <v>252</v>
      </c>
      <c r="F18" s="228">
        <v>3235</v>
      </c>
      <c r="G18" s="180" t="s">
        <v>2311</v>
      </c>
      <c r="H18" s="212" t="s">
        <v>2312</v>
      </c>
      <c r="I18" s="171">
        <v>35668</v>
      </c>
      <c r="J18" s="172" t="s">
        <v>201</v>
      </c>
      <c r="K18" s="172" t="s">
        <v>204</v>
      </c>
      <c r="L18" s="212" t="s">
        <v>7150</v>
      </c>
      <c r="M18" s="358"/>
    </row>
    <row r="19" spans="1:13" ht="39.950000000000003" customHeight="1" x14ac:dyDescent="0.35">
      <c r="B19" s="88"/>
      <c r="C19" s="142"/>
      <c r="D19" s="190">
        <v>2181</v>
      </c>
      <c r="E19" s="179" t="s">
        <v>252</v>
      </c>
      <c r="F19" s="168">
        <v>1676</v>
      </c>
      <c r="G19" s="143" t="s">
        <v>1122</v>
      </c>
      <c r="H19" s="143" t="s">
        <v>1123</v>
      </c>
      <c r="I19" s="144">
        <v>29560</v>
      </c>
      <c r="J19" s="145" t="s">
        <v>201</v>
      </c>
      <c r="K19" s="145" t="s">
        <v>204</v>
      </c>
      <c r="L19" s="143" t="s">
        <v>7150</v>
      </c>
      <c r="M19" s="358"/>
    </row>
    <row r="20" spans="1:13" ht="39.950000000000003" customHeight="1" x14ac:dyDescent="0.35">
      <c r="B20" s="88"/>
      <c r="C20" s="142" t="s">
        <v>4443</v>
      </c>
      <c r="D20" s="190">
        <v>2182</v>
      </c>
      <c r="E20" s="179" t="s">
        <v>252</v>
      </c>
      <c r="F20" s="168">
        <v>3232</v>
      </c>
      <c r="G20" s="143" t="s">
        <v>2300</v>
      </c>
      <c r="H20" s="143" t="s">
        <v>2301</v>
      </c>
      <c r="I20" s="144">
        <v>31768</v>
      </c>
      <c r="J20" s="145" t="s">
        <v>201</v>
      </c>
      <c r="K20" s="145" t="s">
        <v>204</v>
      </c>
      <c r="L20" s="143" t="s">
        <v>7150</v>
      </c>
      <c r="M20" s="173"/>
    </row>
    <row r="21" spans="1:13" ht="39.950000000000003" customHeight="1" x14ac:dyDescent="0.35">
      <c r="A21" s="87"/>
      <c r="B21" s="198"/>
      <c r="C21" s="142"/>
      <c r="D21" s="190">
        <v>2183</v>
      </c>
      <c r="E21" s="179" t="s">
        <v>252</v>
      </c>
      <c r="F21" s="168">
        <v>4385</v>
      </c>
      <c r="G21" s="143" t="s">
        <v>7062</v>
      </c>
      <c r="H21" s="143" t="s">
        <v>7063</v>
      </c>
      <c r="I21" s="144">
        <v>35893</v>
      </c>
      <c r="J21" s="145" t="s">
        <v>201</v>
      </c>
      <c r="K21" s="145" t="s">
        <v>204</v>
      </c>
      <c r="L21" s="143" t="s">
        <v>7150</v>
      </c>
      <c r="M21" s="358"/>
    </row>
    <row r="22" spans="1:13" ht="39.950000000000003" customHeight="1" x14ac:dyDescent="0.35">
      <c r="A22" s="87"/>
      <c r="B22" s="198"/>
      <c r="C22" s="142"/>
      <c r="D22" s="190"/>
      <c r="E22" s="179"/>
      <c r="F22" s="168"/>
      <c r="G22" s="143"/>
      <c r="H22" s="143"/>
      <c r="I22" s="144"/>
      <c r="J22" s="145"/>
      <c r="K22" s="145"/>
      <c r="L22" s="143"/>
      <c r="M22" s="358"/>
    </row>
    <row r="23" spans="1:13" ht="39.950000000000003" customHeight="1" x14ac:dyDescent="0.35">
      <c r="B23" s="88"/>
      <c r="C23" s="142" t="s">
        <v>4443</v>
      </c>
      <c r="D23" s="190">
        <v>2188</v>
      </c>
      <c r="E23" s="179"/>
      <c r="F23" s="168"/>
      <c r="G23" s="143" t="s">
        <v>7115</v>
      </c>
      <c r="H23" s="143" t="s">
        <v>1242</v>
      </c>
      <c r="I23" s="144"/>
      <c r="J23" s="145" t="s">
        <v>201</v>
      </c>
      <c r="K23" s="145" t="s">
        <v>204</v>
      </c>
      <c r="L23" s="143" t="s">
        <v>41</v>
      </c>
      <c r="M23" s="173" t="s">
        <v>4443</v>
      </c>
    </row>
    <row r="24" spans="1:13" ht="39.950000000000003" customHeight="1" x14ac:dyDescent="0.35">
      <c r="B24" s="88"/>
      <c r="C24" s="142"/>
      <c r="D24" s="190"/>
      <c r="E24" s="179"/>
      <c r="F24" s="168"/>
      <c r="G24" s="143"/>
      <c r="H24" s="143"/>
      <c r="I24" s="144"/>
      <c r="J24" s="145"/>
      <c r="K24" s="145"/>
      <c r="L24" s="143"/>
      <c r="M24" s="173"/>
    </row>
    <row r="25" spans="1:13" ht="39.950000000000003" customHeight="1" x14ac:dyDescent="0.35">
      <c r="B25" s="88"/>
      <c r="C25" s="142" t="s">
        <v>4443</v>
      </c>
      <c r="D25" s="190">
        <v>2184</v>
      </c>
      <c r="E25" s="179" t="s">
        <v>252</v>
      </c>
      <c r="F25" s="168">
        <v>3392</v>
      </c>
      <c r="G25" s="143" t="s">
        <v>3270</v>
      </c>
      <c r="H25" s="143" t="s">
        <v>3271</v>
      </c>
      <c r="I25" s="144">
        <v>36700</v>
      </c>
      <c r="J25" s="145" t="s">
        <v>201</v>
      </c>
      <c r="K25" s="145" t="s">
        <v>204</v>
      </c>
      <c r="L25" s="143" t="s">
        <v>197</v>
      </c>
      <c r="M25" s="173"/>
    </row>
    <row r="26" spans="1:13" ht="39.950000000000003" customHeight="1" x14ac:dyDescent="0.35">
      <c r="B26" s="88"/>
      <c r="C26" s="142"/>
      <c r="D26" s="190"/>
      <c r="E26" s="179"/>
      <c r="F26" s="168"/>
      <c r="G26" s="143"/>
      <c r="H26" s="143"/>
      <c r="I26" s="144"/>
      <c r="J26" s="145"/>
      <c r="K26" s="145"/>
      <c r="L26" s="143"/>
      <c r="M26" s="173"/>
    </row>
    <row r="27" spans="1:13" ht="39.950000000000003" customHeight="1" x14ac:dyDescent="0.35">
      <c r="B27" s="88"/>
      <c r="C27" s="142"/>
      <c r="D27" s="240">
        <v>2191</v>
      </c>
      <c r="E27" s="296"/>
      <c r="F27" s="392"/>
      <c r="G27" s="293" t="s">
        <v>7201</v>
      </c>
      <c r="H27" s="293" t="s">
        <v>7202</v>
      </c>
      <c r="I27" s="294"/>
      <c r="J27" s="295" t="s">
        <v>201</v>
      </c>
      <c r="K27" s="295" t="s">
        <v>204</v>
      </c>
      <c r="L27" s="293" t="s">
        <v>7199</v>
      </c>
      <c r="M27" s="173"/>
    </row>
    <row r="28" spans="1:13" ht="39.950000000000003" customHeight="1" x14ac:dyDescent="0.35">
      <c r="B28" s="88"/>
      <c r="C28" s="142"/>
      <c r="D28" s="240">
        <v>2190</v>
      </c>
      <c r="E28" s="296"/>
      <c r="F28" s="392"/>
      <c r="G28" s="293" t="s">
        <v>7200</v>
      </c>
      <c r="H28" s="293" t="s">
        <v>262</v>
      </c>
      <c r="I28" s="294"/>
      <c r="J28" s="295" t="s">
        <v>201</v>
      </c>
      <c r="K28" s="295" t="s">
        <v>204</v>
      </c>
      <c r="L28" s="293" t="s">
        <v>7199</v>
      </c>
      <c r="M28" s="173"/>
    </row>
    <row r="29" spans="1:13" ht="39.950000000000003" customHeight="1" x14ac:dyDescent="0.35">
      <c r="B29" s="88"/>
      <c r="C29" s="142"/>
      <c r="D29" s="190"/>
      <c r="E29" s="179"/>
      <c r="F29" s="168"/>
      <c r="G29" s="143"/>
      <c r="H29" s="143"/>
      <c r="I29" s="144"/>
      <c r="J29" s="145"/>
      <c r="K29" s="145"/>
      <c r="L29" s="143"/>
      <c r="M29" s="173"/>
    </row>
    <row r="30" spans="1:13" ht="39.950000000000003" customHeight="1" x14ac:dyDescent="0.35">
      <c r="B30" s="88"/>
      <c r="C30" s="142"/>
      <c r="D30" s="190">
        <v>2185</v>
      </c>
      <c r="E30" s="179" t="s">
        <v>252</v>
      </c>
      <c r="F30" s="168">
        <v>3376</v>
      </c>
      <c r="G30" s="143" t="s">
        <v>3144</v>
      </c>
      <c r="H30" s="143" t="s">
        <v>3188</v>
      </c>
      <c r="I30" s="144">
        <v>38036</v>
      </c>
      <c r="J30" s="145" t="s">
        <v>201</v>
      </c>
      <c r="K30" s="145" t="s">
        <v>204</v>
      </c>
      <c r="L30" s="143" t="s">
        <v>7168</v>
      </c>
      <c r="M30" s="358"/>
    </row>
    <row r="31" spans="1:13" ht="39.950000000000003" customHeight="1" x14ac:dyDescent="0.35">
      <c r="B31" s="88"/>
      <c r="C31" s="142"/>
      <c r="D31" s="190"/>
      <c r="E31" s="179"/>
      <c r="F31" s="168"/>
      <c r="G31" s="143"/>
      <c r="H31" s="143"/>
      <c r="I31" s="144"/>
      <c r="J31" s="145"/>
      <c r="K31" s="145"/>
      <c r="L31" s="143"/>
      <c r="M31" s="358"/>
    </row>
    <row r="32" spans="1:13" ht="39.950000000000003" customHeight="1" x14ac:dyDescent="0.35">
      <c r="B32" s="88"/>
      <c r="C32" s="142"/>
      <c r="D32" s="190">
        <v>2186</v>
      </c>
      <c r="E32" s="179" t="s">
        <v>252</v>
      </c>
      <c r="F32" s="168">
        <v>3685</v>
      </c>
      <c r="G32" s="143" t="s">
        <v>4938</v>
      </c>
      <c r="H32" s="143" t="s">
        <v>3647</v>
      </c>
      <c r="I32" s="144">
        <v>38300</v>
      </c>
      <c r="J32" s="145" t="s">
        <v>201</v>
      </c>
      <c r="K32" s="145" t="s">
        <v>204</v>
      </c>
      <c r="L32" s="143" t="s">
        <v>14</v>
      </c>
      <c r="M32" s="358"/>
    </row>
    <row r="33" spans="1:13" ht="39.950000000000003" customHeight="1" x14ac:dyDescent="0.35">
      <c r="B33" s="88"/>
      <c r="C33" s="142"/>
      <c r="D33" s="190"/>
      <c r="E33" s="179"/>
      <c r="F33" s="168"/>
      <c r="G33" s="143"/>
      <c r="H33" s="143"/>
      <c r="I33" s="144"/>
      <c r="J33" s="145"/>
      <c r="K33" s="145"/>
      <c r="L33" s="143"/>
      <c r="M33" s="358"/>
    </row>
    <row r="34" spans="1:13" ht="39.950000000000003" customHeight="1" x14ac:dyDescent="0.35">
      <c r="B34" s="88"/>
      <c r="C34" s="142" t="s">
        <v>4443</v>
      </c>
      <c r="D34" s="190">
        <v>2187</v>
      </c>
      <c r="E34" s="179" t="s">
        <v>252</v>
      </c>
      <c r="F34" s="168">
        <v>2601</v>
      </c>
      <c r="G34" s="143" t="s">
        <v>3052</v>
      </c>
      <c r="H34" s="143" t="s">
        <v>3053</v>
      </c>
      <c r="I34" s="144">
        <v>36755</v>
      </c>
      <c r="J34" s="145" t="s">
        <v>201</v>
      </c>
      <c r="K34" s="145" t="s">
        <v>204</v>
      </c>
      <c r="L34" s="143" t="s">
        <v>22</v>
      </c>
      <c r="M34" s="173"/>
    </row>
    <row r="35" spans="1:13" ht="39.950000000000003" customHeight="1" x14ac:dyDescent="0.35">
      <c r="B35" s="88"/>
      <c r="C35" s="142"/>
      <c r="D35" s="190"/>
      <c r="E35" s="179"/>
      <c r="F35" s="251"/>
      <c r="G35" s="143"/>
      <c r="H35" s="143"/>
      <c r="I35" s="144"/>
      <c r="J35" s="145"/>
      <c r="K35" s="145"/>
      <c r="L35" s="143"/>
      <c r="M35" s="173"/>
    </row>
    <row r="36" spans="1:13" ht="39.950000000000003" customHeight="1" x14ac:dyDescent="0.35">
      <c r="B36" s="8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ht="39.950000000000003" customHeight="1" x14ac:dyDescent="0.35">
      <c r="B37" s="88"/>
      <c r="C37" s="142"/>
      <c r="D37" s="190"/>
      <c r="E37" s="179"/>
      <c r="F37" s="168"/>
      <c r="G37" s="143"/>
      <c r="H37" s="143"/>
      <c r="I37" s="144"/>
      <c r="J37" s="145"/>
      <c r="K37" s="145"/>
      <c r="L37" s="143"/>
      <c r="M37" s="173"/>
    </row>
    <row r="38" spans="1:13" ht="39.950000000000003" customHeight="1" x14ac:dyDescent="0.35">
      <c r="B38" s="88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ht="39.950000000000003" customHeight="1" x14ac:dyDescent="0.35">
      <c r="B39" s="88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ht="39.950000000000003" customHeight="1" x14ac:dyDescent="0.35">
      <c r="B40" s="88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ht="39.950000000000003" customHeight="1" x14ac:dyDescent="0.35">
      <c r="A41" s="87"/>
      <c r="B41" s="198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ht="39.950000000000003" customHeight="1" x14ac:dyDescent="0.35">
      <c r="A42" s="87"/>
      <c r="B42" s="198"/>
      <c r="C42" s="163"/>
      <c r="D42" s="165"/>
      <c r="E42" s="229"/>
      <c r="F42" s="169"/>
      <c r="G42" s="164"/>
      <c r="H42" s="164"/>
      <c r="I42" s="165"/>
      <c r="J42" s="165"/>
      <c r="K42" s="165"/>
      <c r="L42" s="164"/>
      <c r="M42" s="367"/>
    </row>
    <row r="43" spans="1:13" ht="39.950000000000003" customHeight="1" x14ac:dyDescent="0.35">
      <c r="A43" s="87"/>
      <c r="B43" s="198"/>
      <c r="C43" s="142"/>
      <c r="D43" s="190"/>
      <c r="E43" s="179"/>
      <c r="F43" s="251"/>
      <c r="G43" s="143"/>
      <c r="H43" s="143"/>
      <c r="I43" s="144"/>
      <c r="J43" s="145"/>
      <c r="K43" s="145"/>
      <c r="L43" s="143"/>
      <c r="M43" s="173"/>
    </row>
    <row r="44" spans="1:13" ht="39.950000000000003" customHeight="1" x14ac:dyDescent="0.35">
      <c r="A44" s="87"/>
      <c r="B44" s="198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ht="39.950000000000003" customHeight="1" x14ac:dyDescent="0.35">
      <c r="B45" s="88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ht="39.950000000000003" customHeight="1" x14ac:dyDescent="0.35">
      <c r="B46" s="88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ht="39.950000000000003" customHeight="1" x14ac:dyDescent="0.35">
      <c r="B47" s="88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ht="39.950000000000003" customHeight="1" x14ac:dyDescent="0.35">
      <c r="B48" s="219"/>
      <c r="C48" s="220"/>
      <c r="D48" s="190"/>
      <c r="E48" s="168"/>
      <c r="F48" s="168"/>
      <c r="G48" s="143"/>
      <c r="H48" s="143"/>
      <c r="I48" s="144"/>
      <c r="J48" s="145"/>
      <c r="K48" s="145"/>
      <c r="L48" s="143"/>
      <c r="M48" s="286"/>
    </row>
    <row r="49" spans="3:13" ht="39.950000000000003" customHeight="1" x14ac:dyDescent="0.35">
      <c r="C49" s="220"/>
      <c r="D49" s="190"/>
      <c r="E49" s="168"/>
      <c r="F49" s="168"/>
      <c r="G49" s="143"/>
      <c r="H49" s="143"/>
      <c r="I49" s="144"/>
      <c r="J49" s="145"/>
      <c r="K49" s="145"/>
      <c r="L49" s="143"/>
      <c r="M49" s="286"/>
    </row>
    <row r="50" spans="3:13" ht="39.950000000000003" customHeight="1" x14ac:dyDescent="0.25">
      <c r="C50" s="221"/>
      <c r="D50" s="194"/>
      <c r="E50" s="194"/>
      <c r="F50" s="194"/>
      <c r="G50" s="195"/>
      <c r="H50" s="195"/>
      <c r="I50" s="194"/>
      <c r="J50" s="194"/>
      <c r="K50" s="194"/>
      <c r="L50" s="195"/>
      <c r="M50" s="369"/>
    </row>
    <row r="51" spans="3:13" ht="39.950000000000003" customHeight="1" x14ac:dyDescent="0.25">
      <c r="C51" s="221"/>
      <c r="D51" s="194"/>
      <c r="E51" s="194"/>
      <c r="F51" s="194"/>
      <c r="G51" s="195"/>
      <c r="H51" s="195"/>
      <c r="I51" s="194"/>
      <c r="J51" s="194"/>
      <c r="K51" s="194"/>
      <c r="L51" s="195"/>
      <c r="M51" s="369"/>
    </row>
  </sheetData>
  <sortState xmlns:xlrd2="http://schemas.microsoft.com/office/spreadsheetml/2017/richdata2" ref="C27:M29">
    <sortCondition ref="G27:G29"/>
  </sortState>
  <mergeCells count="5">
    <mergeCell ref="C4:M4"/>
    <mergeCell ref="B2:M3"/>
    <mergeCell ref="L6:M6"/>
    <mergeCell ref="C7:N7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EVENT!#REF!</xm:f>
          </x14:formula1>
          <xm:sqref>E10:E18</xm:sqref>
        </x14:dataValidation>
        <x14:dataValidation type="list" showInputMessage="1" showErrorMessage="1" xr:uid="{00000000-0002-0000-0800-000001000000}">
          <x14:formula1>
            <xm:f>EVENT!$B$3:$B$5</xm:f>
          </x14:formula1>
          <xm:sqref>E19:E48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GIRLS U 10</vt:lpstr>
      <vt:lpstr>GIRLS U12</vt:lpstr>
      <vt:lpstr>GIRLS U14</vt:lpstr>
      <vt:lpstr>GIRLS U16</vt:lpstr>
      <vt:lpstr>WOMEN U18</vt:lpstr>
      <vt:lpstr>WOMEN U20</vt:lpstr>
      <vt:lpstr>WOMEN SENIOR</vt:lpstr>
      <vt:lpstr>WOMEN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2025-09-20T08:05:27Z</cp:lastPrinted>
  <dcterms:created xsi:type="dcterms:W3CDTF">2017-01-12T07:18:11Z</dcterms:created>
  <dcterms:modified xsi:type="dcterms:W3CDTF">2025-09-25T09:41:09Z</dcterms:modified>
</cp:coreProperties>
</file>