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3D4348-7930-4060-B5CD-BDEB8691380A}" xr6:coauthVersionLast="47" xr6:coauthVersionMax="47" xr10:uidLastSave="{00000000-0000-0000-0000-000000000000}"/>
  <bookViews>
    <workbookView xWindow="-120" yWindow="-120" windowWidth="20730" windowHeight="11040" tabRatio="607" firstSheet="2" activeTab="5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state="hidden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10'!$A$9:$N$71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/>
</workbook>
</file>

<file path=xl/calcChain.xml><?xml version="1.0" encoding="utf-8"?>
<calcChain xmlns="http://schemas.openxmlformats.org/spreadsheetml/2006/main">
  <c r="G13" i="60" l="1"/>
  <c r="H13" i="60"/>
  <c r="I13" i="60"/>
  <c r="J13" i="60"/>
  <c r="K13" i="60"/>
  <c r="L13" i="60"/>
  <c r="G14" i="60"/>
  <c r="H14" i="60"/>
  <c r="I14" i="60"/>
  <c r="J14" i="60"/>
  <c r="K14" i="60"/>
  <c r="L14" i="60"/>
  <c r="G15" i="60"/>
  <c r="H15" i="60"/>
  <c r="I15" i="60"/>
  <c r="J15" i="60"/>
  <c r="K15" i="60"/>
  <c r="L15" i="60"/>
  <c r="G16" i="60"/>
  <c r="H16" i="60"/>
  <c r="I16" i="60"/>
  <c r="J16" i="60"/>
  <c r="K16" i="60"/>
  <c r="L16" i="60"/>
  <c r="G17" i="60"/>
  <c r="H17" i="60"/>
  <c r="I17" i="60"/>
  <c r="J17" i="60"/>
  <c r="K17" i="60"/>
  <c r="L17" i="60"/>
  <c r="G19" i="60"/>
  <c r="H19" i="60"/>
  <c r="I19" i="60"/>
  <c r="J19" i="60"/>
  <c r="K19" i="60"/>
  <c r="L19" i="60"/>
  <c r="G21" i="60"/>
  <c r="H21" i="60"/>
  <c r="I21" i="60"/>
  <c r="J21" i="60"/>
  <c r="K21" i="60"/>
  <c r="L21" i="60"/>
  <c r="G22" i="60"/>
  <c r="H22" i="60"/>
  <c r="I22" i="60"/>
  <c r="J22" i="60"/>
  <c r="K22" i="60"/>
  <c r="L22" i="60"/>
  <c r="G23" i="60"/>
  <c r="H23" i="60"/>
  <c r="I23" i="60"/>
  <c r="J23" i="60"/>
  <c r="K23" i="60"/>
  <c r="L23" i="60"/>
  <c r="G25" i="60"/>
  <c r="H25" i="60"/>
  <c r="I25" i="60"/>
  <c r="J25" i="60"/>
  <c r="K25" i="60"/>
  <c r="L25" i="60"/>
  <c r="G27" i="60"/>
  <c r="H27" i="60"/>
  <c r="I27" i="60"/>
  <c r="J27" i="60"/>
  <c r="K27" i="60"/>
  <c r="G29" i="60"/>
  <c r="H29" i="60"/>
  <c r="I29" i="60"/>
  <c r="J29" i="60"/>
  <c r="K29" i="60"/>
  <c r="G38" i="60"/>
  <c r="H38" i="60"/>
  <c r="I38" i="60"/>
  <c r="J38" i="60"/>
  <c r="K38" i="60"/>
  <c r="L38" i="60"/>
  <c r="G39" i="60"/>
  <c r="H39" i="60"/>
  <c r="I39" i="60"/>
  <c r="J39" i="60"/>
  <c r="K39" i="60"/>
  <c r="L39" i="60"/>
  <c r="G40" i="60"/>
  <c r="H40" i="60"/>
  <c r="I40" i="60"/>
  <c r="J40" i="60"/>
  <c r="K40" i="60"/>
  <c r="L40" i="60"/>
  <c r="G41" i="60"/>
  <c r="H41" i="60"/>
  <c r="I41" i="60"/>
  <c r="J41" i="60"/>
  <c r="K41" i="60"/>
  <c r="L41" i="60"/>
  <c r="G43" i="60"/>
  <c r="H43" i="60"/>
  <c r="I43" i="60"/>
  <c r="J43" i="60"/>
  <c r="K43" i="60"/>
  <c r="L43" i="60"/>
  <c r="G44" i="60"/>
  <c r="H44" i="60"/>
  <c r="I44" i="60"/>
  <c r="J44" i="60"/>
  <c r="K44" i="60"/>
  <c r="L44" i="60"/>
  <c r="G47" i="60"/>
  <c r="H47" i="60"/>
  <c r="I47" i="60"/>
  <c r="J47" i="60"/>
  <c r="K47" i="60"/>
  <c r="L47" i="60"/>
  <c r="G48" i="60"/>
  <c r="H48" i="60"/>
  <c r="I48" i="60"/>
  <c r="J48" i="60"/>
  <c r="K48" i="60"/>
  <c r="L48" i="60"/>
  <c r="G51" i="60"/>
  <c r="H51" i="60"/>
  <c r="I51" i="60"/>
  <c r="J51" i="60"/>
  <c r="K51" i="60"/>
  <c r="L51" i="60"/>
  <c r="G53" i="60"/>
  <c r="H53" i="60"/>
  <c r="I53" i="60"/>
  <c r="J53" i="60"/>
  <c r="K53" i="60"/>
  <c r="L53" i="60"/>
  <c r="G55" i="60"/>
  <c r="H55" i="60"/>
  <c r="I55" i="60"/>
  <c r="J55" i="60"/>
  <c r="K55" i="60"/>
  <c r="G56" i="60"/>
  <c r="H56" i="60"/>
  <c r="I56" i="60"/>
  <c r="J56" i="60"/>
  <c r="K56" i="60"/>
  <c r="G57" i="60"/>
  <c r="H57" i="60"/>
  <c r="I57" i="60"/>
  <c r="J57" i="60"/>
  <c r="K57" i="60"/>
  <c r="G58" i="60"/>
  <c r="H58" i="60"/>
  <c r="I58" i="60"/>
  <c r="J58" i="60"/>
  <c r="K58" i="60"/>
  <c r="G59" i="60"/>
  <c r="H59" i="60"/>
  <c r="I59" i="60"/>
  <c r="J59" i="60"/>
  <c r="K59" i="60"/>
  <c r="G60" i="60"/>
  <c r="H60" i="60"/>
  <c r="I60" i="60"/>
  <c r="J60" i="60"/>
  <c r="K60" i="60"/>
  <c r="G61" i="60"/>
  <c r="H61" i="60"/>
  <c r="I61" i="60"/>
  <c r="J61" i="60"/>
  <c r="K61" i="60"/>
  <c r="G63" i="60"/>
  <c r="H63" i="60"/>
  <c r="I63" i="60"/>
  <c r="J63" i="60"/>
  <c r="K63" i="60"/>
  <c r="L63" i="60"/>
  <c r="G64" i="60"/>
  <c r="H64" i="60"/>
  <c r="I64" i="60"/>
  <c r="J64" i="60"/>
  <c r="K64" i="60"/>
  <c r="L64" i="60"/>
  <c r="G66" i="60"/>
  <c r="H66" i="60"/>
  <c r="I66" i="60"/>
  <c r="J66" i="60"/>
  <c r="K66" i="60"/>
  <c r="L66" i="60"/>
  <c r="G69" i="60"/>
  <c r="H69" i="60"/>
  <c r="I69" i="60"/>
  <c r="J69" i="60"/>
  <c r="K69" i="60"/>
  <c r="G70" i="60"/>
  <c r="H70" i="60"/>
  <c r="I70" i="60"/>
  <c r="J70" i="60"/>
  <c r="K70" i="60"/>
  <c r="G71" i="60"/>
  <c r="H71" i="60"/>
  <c r="I71" i="60"/>
  <c r="J71" i="60"/>
  <c r="K71" i="60"/>
  <c r="G72" i="60"/>
  <c r="H72" i="60"/>
  <c r="I72" i="60"/>
  <c r="J72" i="60"/>
  <c r="K72" i="60"/>
  <c r="G68" i="60"/>
  <c r="H68" i="60"/>
  <c r="I68" i="60"/>
  <c r="J68" i="60"/>
  <c r="K68" i="60"/>
  <c r="G77" i="60"/>
  <c r="H77" i="60"/>
  <c r="I77" i="60"/>
  <c r="J77" i="60"/>
  <c r="K77" i="60"/>
  <c r="L77" i="60"/>
  <c r="G78" i="60"/>
  <c r="H78" i="60"/>
  <c r="I78" i="60"/>
  <c r="J78" i="60"/>
  <c r="K78" i="60"/>
  <c r="L78" i="60"/>
  <c r="G79" i="60"/>
  <c r="H79" i="60"/>
  <c r="I79" i="60"/>
  <c r="J79" i="60"/>
  <c r="K79" i="60"/>
  <c r="L79" i="60"/>
  <c r="G80" i="60"/>
  <c r="H80" i="60"/>
  <c r="I80" i="60"/>
  <c r="J80" i="60"/>
  <c r="K80" i="60"/>
  <c r="L80" i="60"/>
  <c r="G81" i="60"/>
  <c r="H81" i="60"/>
  <c r="I81" i="60"/>
  <c r="J81" i="60"/>
  <c r="K81" i="60"/>
  <c r="L81" i="60"/>
  <c r="G82" i="60"/>
  <c r="H82" i="60"/>
  <c r="I82" i="60"/>
  <c r="J82" i="60"/>
  <c r="K82" i="60"/>
  <c r="L82" i="60"/>
  <c r="G83" i="60"/>
  <c r="H83" i="60"/>
  <c r="I83" i="60"/>
  <c r="J83" i="60"/>
  <c r="K83" i="60"/>
  <c r="L83" i="60"/>
  <c r="G84" i="60"/>
  <c r="H84" i="60"/>
  <c r="I84" i="60"/>
  <c r="J84" i="60"/>
  <c r="K84" i="60"/>
  <c r="L84" i="60"/>
  <c r="G85" i="60"/>
  <c r="H85" i="60"/>
  <c r="I85" i="60"/>
  <c r="J85" i="60"/>
  <c r="K85" i="60"/>
  <c r="L85" i="60"/>
  <c r="G87" i="60"/>
  <c r="H87" i="60"/>
  <c r="I87" i="60"/>
  <c r="J87" i="60"/>
  <c r="K87" i="60"/>
  <c r="G88" i="60"/>
  <c r="H88" i="60"/>
  <c r="I88" i="60"/>
  <c r="J88" i="60"/>
  <c r="K88" i="60"/>
  <c r="G89" i="60"/>
  <c r="H89" i="60"/>
  <c r="I89" i="60"/>
  <c r="J89" i="60"/>
  <c r="K89" i="60"/>
  <c r="G90" i="60"/>
  <c r="H90" i="60"/>
  <c r="I90" i="60"/>
  <c r="J90" i="60"/>
  <c r="K90" i="60"/>
  <c r="G91" i="60"/>
  <c r="H91" i="60"/>
  <c r="I91" i="60"/>
  <c r="J91" i="60"/>
  <c r="K91" i="60"/>
  <c r="G92" i="60"/>
  <c r="H92" i="60"/>
  <c r="I92" i="60"/>
  <c r="J92" i="60"/>
  <c r="K92" i="60"/>
  <c r="G94" i="60"/>
  <c r="H94" i="60"/>
  <c r="I94" i="60"/>
  <c r="J94" i="60"/>
  <c r="K94" i="60"/>
  <c r="L94" i="60"/>
  <c r="G96" i="60"/>
  <c r="H96" i="60"/>
  <c r="I96" i="60"/>
  <c r="J96" i="60"/>
  <c r="K96" i="60"/>
  <c r="G97" i="60"/>
  <c r="H97" i="60"/>
  <c r="I97" i="60"/>
  <c r="J97" i="60"/>
  <c r="K97" i="60"/>
  <c r="G98" i="60"/>
  <c r="H98" i="60"/>
  <c r="I98" i="60"/>
  <c r="J98" i="60"/>
  <c r="K98" i="60"/>
  <c r="G99" i="60"/>
  <c r="H99" i="60"/>
  <c r="I99" i="60"/>
  <c r="J99" i="60"/>
  <c r="K99" i="60"/>
  <c r="G100" i="60"/>
  <c r="H100" i="60"/>
  <c r="I100" i="60"/>
  <c r="J100" i="60"/>
  <c r="K100" i="60"/>
  <c r="G101" i="60"/>
  <c r="H101" i="60"/>
  <c r="I101" i="60"/>
  <c r="J101" i="60"/>
  <c r="K101" i="60"/>
  <c r="G103" i="60"/>
  <c r="H103" i="60"/>
  <c r="I103" i="60"/>
  <c r="J103" i="60"/>
  <c r="K103" i="60"/>
  <c r="G104" i="60"/>
  <c r="H104" i="60"/>
  <c r="I104" i="60"/>
  <c r="J104" i="60"/>
  <c r="K104" i="60"/>
  <c r="G105" i="60"/>
  <c r="H105" i="60"/>
  <c r="I105" i="60"/>
  <c r="J105" i="60"/>
  <c r="K105" i="60"/>
  <c r="G107" i="60"/>
  <c r="H107" i="60"/>
  <c r="I107" i="60"/>
  <c r="J107" i="60"/>
  <c r="K107" i="60"/>
  <c r="L107" i="60"/>
  <c r="G109" i="60"/>
  <c r="H109" i="60"/>
  <c r="I109" i="60"/>
  <c r="J109" i="60"/>
  <c r="K109" i="60"/>
  <c r="L109" i="60"/>
  <c r="G110" i="60"/>
  <c r="H110" i="60"/>
  <c r="I110" i="60"/>
  <c r="J110" i="60"/>
  <c r="K110" i="60"/>
  <c r="L110" i="60"/>
  <c r="G112" i="60"/>
  <c r="H112" i="60"/>
  <c r="I112" i="60"/>
  <c r="J112" i="60"/>
  <c r="K112" i="60"/>
  <c r="L112" i="60"/>
  <c r="G113" i="60"/>
  <c r="H113" i="60"/>
  <c r="I113" i="60"/>
  <c r="J113" i="60"/>
  <c r="K113" i="60"/>
  <c r="L113" i="60"/>
  <c r="G114" i="60"/>
  <c r="H114" i="60"/>
  <c r="I114" i="60"/>
  <c r="J114" i="60"/>
  <c r="K114" i="60"/>
  <c r="L114" i="60"/>
  <c r="G115" i="60"/>
  <c r="H115" i="60"/>
  <c r="I115" i="60"/>
  <c r="J115" i="60"/>
  <c r="K115" i="60"/>
  <c r="L115" i="60"/>
  <c r="G117" i="60"/>
  <c r="H117" i="60"/>
  <c r="I117" i="60"/>
  <c r="J117" i="60"/>
  <c r="K117" i="60"/>
  <c r="L117" i="60"/>
  <c r="G119" i="60"/>
  <c r="H119" i="60"/>
  <c r="I119" i="60"/>
  <c r="J119" i="60"/>
  <c r="K119" i="60"/>
  <c r="L119" i="60"/>
  <c r="G121" i="60"/>
  <c r="H121" i="60"/>
  <c r="I121" i="60"/>
  <c r="J121" i="60"/>
  <c r="K121" i="60"/>
  <c r="L121" i="60"/>
  <c r="L44" i="64"/>
  <c r="K44" i="64"/>
  <c r="J44" i="64"/>
  <c r="I44" i="64"/>
  <c r="H44" i="64"/>
  <c r="G44" i="64"/>
  <c r="L38" i="64"/>
  <c r="K38" i="64"/>
  <c r="J38" i="64"/>
  <c r="I38" i="64"/>
  <c r="H38" i="64"/>
  <c r="G38" i="64"/>
  <c r="L29" i="64"/>
  <c r="K29" i="64"/>
  <c r="J29" i="64"/>
  <c r="I29" i="64"/>
  <c r="H29" i="64"/>
  <c r="G29" i="64"/>
  <c r="K32" i="64"/>
  <c r="J32" i="64"/>
  <c r="I32" i="64"/>
  <c r="H32" i="64"/>
  <c r="G32" i="64"/>
  <c r="L26" i="64"/>
  <c r="K26" i="64"/>
  <c r="J26" i="64"/>
  <c r="I26" i="64"/>
  <c r="H26" i="64"/>
  <c r="G26" i="64"/>
  <c r="L25" i="64"/>
  <c r="K25" i="64"/>
  <c r="J25" i="64"/>
  <c r="I25" i="64"/>
  <c r="H25" i="64"/>
  <c r="G25" i="64"/>
  <c r="L19" i="64"/>
  <c r="K19" i="64"/>
  <c r="J19" i="64"/>
  <c r="I19" i="64"/>
  <c r="H19" i="64"/>
  <c r="G19" i="64"/>
  <c r="L18" i="64"/>
  <c r="K18" i="64"/>
  <c r="J18" i="64"/>
  <c r="I18" i="64"/>
  <c r="H18" i="64"/>
  <c r="G18" i="64"/>
  <c r="L16" i="64"/>
  <c r="K16" i="64"/>
  <c r="J16" i="64"/>
  <c r="I16" i="64"/>
  <c r="H16" i="64"/>
  <c r="G16" i="64"/>
  <c r="K11" i="64"/>
  <c r="J11" i="64"/>
  <c r="I11" i="64"/>
  <c r="H11" i="64"/>
  <c r="G11" i="64"/>
  <c r="K10" i="64"/>
  <c r="J10" i="64"/>
  <c r="I10" i="64"/>
  <c r="H10" i="64"/>
  <c r="G10" i="64"/>
  <c r="K33" i="64"/>
  <c r="J33" i="64"/>
  <c r="I33" i="64"/>
  <c r="H33" i="64"/>
  <c r="G33" i="64"/>
  <c r="K31" i="64"/>
  <c r="J31" i="64"/>
  <c r="I31" i="64"/>
  <c r="H31" i="64"/>
  <c r="G31" i="64"/>
  <c r="L23" i="64"/>
  <c r="K23" i="64"/>
  <c r="J23" i="64"/>
  <c r="I23" i="64"/>
  <c r="H23" i="64"/>
  <c r="G23" i="64"/>
  <c r="K12" i="64"/>
  <c r="J12" i="64"/>
  <c r="I12" i="64"/>
  <c r="H12" i="64"/>
  <c r="G12" i="64"/>
  <c r="L21" i="64"/>
  <c r="J21" i="64"/>
  <c r="I21" i="64"/>
  <c r="H21" i="64"/>
  <c r="G21" i="64"/>
  <c r="K36" i="64"/>
  <c r="J36" i="64"/>
  <c r="I36" i="64"/>
  <c r="H36" i="64"/>
  <c r="G36" i="64"/>
  <c r="L27" i="64"/>
  <c r="K27" i="64"/>
  <c r="J27" i="64"/>
  <c r="I27" i="64"/>
  <c r="H27" i="64"/>
  <c r="G27" i="64"/>
  <c r="K34" i="64"/>
  <c r="J34" i="64"/>
  <c r="I34" i="64"/>
  <c r="H34" i="64"/>
  <c r="G34" i="64"/>
  <c r="K35" i="64"/>
  <c r="J35" i="64"/>
  <c r="I35" i="64"/>
  <c r="H35" i="64"/>
  <c r="G35" i="64"/>
  <c r="K42" i="64"/>
  <c r="J42" i="64"/>
  <c r="I42" i="64"/>
  <c r="H42" i="64"/>
  <c r="G42" i="64"/>
  <c r="G10" i="57" l="1"/>
  <c r="H10" i="57"/>
  <c r="I10" i="57"/>
  <c r="J10" i="57"/>
  <c r="K10" i="57"/>
  <c r="L10" i="57"/>
  <c r="L94" i="57"/>
  <c r="K94" i="57"/>
  <c r="J94" i="57"/>
  <c r="I94" i="57"/>
  <c r="H94" i="57"/>
  <c r="G94" i="57"/>
  <c r="L93" i="57"/>
  <c r="K93" i="57"/>
  <c r="J93" i="57"/>
  <c r="I93" i="57"/>
  <c r="H93" i="57"/>
  <c r="G93" i="57"/>
  <c r="L92" i="57"/>
  <c r="K92" i="57"/>
  <c r="J92" i="57"/>
  <c r="I92" i="57"/>
  <c r="H92" i="57"/>
  <c r="G92" i="57"/>
  <c r="L90" i="57"/>
  <c r="K90" i="57"/>
  <c r="J90" i="57"/>
  <c r="I90" i="57"/>
  <c r="H90" i="57"/>
  <c r="G90" i="57"/>
  <c r="L89" i="57"/>
  <c r="K89" i="57"/>
  <c r="J89" i="57"/>
  <c r="I89" i="57"/>
  <c r="H89" i="57"/>
  <c r="G89" i="57"/>
  <c r="L87" i="57"/>
  <c r="K87" i="57"/>
  <c r="J87" i="57"/>
  <c r="I87" i="57"/>
  <c r="H87" i="57"/>
  <c r="G87" i="57"/>
  <c r="L86" i="57"/>
  <c r="K86" i="57"/>
  <c r="J86" i="57"/>
  <c r="I86" i="57"/>
  <c r="H86" i="57"/>
  <c r="G86" i="57"/>
  <c r="L85" i="57"/>
  <c r="K85" i="57"/>
  <c r="J85" i="57"/>
  <c r="I85" i="57"/>
  <c r="H85" i="57"/>
  <c r="G85" i="57"/>
  <c r="L84" i="57"/>
  <c r="K84" i="57"/>
  <c r="J84" i="57"/>
  <c r="I84" i="57"/>
  <c r="H84" i="57"/>
  <c r="G84" i="57"/>
  <c r="L83" i="57"/>
  <c r="K83" i="57"/>
  <c r="J83" i="57"/>
  <c r="I83" i="57"/>
  <c r="H83" i="57"/>
  <c r="G83" i="57"/>
  <c r="L81" i="57"/>
  <c r="K81" i="57"/>
  <c r="J81" i="57"/>
  <c r="I81" i="57"/>
  <c r="H81" i="57"/>
  <c r="G81" i="57"/>
  <c r="L80" i="57"/>
  <c r="K80" i="57"/>
  <c r="J80" i="57"/>
  <c r="I80" i="57"/>
  <c r="H80" i="57"/>
  <c r="G80" i="57"/>
  <c r="L79" i="57"/>
  <c r="K79" i="57"/>
  <c r="J79" i="57"/>
  <c r="I79" i="57"/>
  <c r="H79" i="57"/>
  <c r="G79" i="57"/>
  <c r="L78" i="57"/>
  <c r="K78" i="57"/>
  <c r="J78" i="57"/>
  <c r="I78" i="57"/>
  <c r="H78" i="57"/>
  <c r="G78" i="57"/>
  <c r="L77" i="57"/>
  <c r="K77" i="57"/>
  <c r="J77" i="57"/>
  <c r="I77" i="57"/>
  <c r="H77" i="57"/>
  <c r="G77" i="57"/>
  <c r="L75" i="57"/>
  <c r="K75" i="57"/>
  <c r="J75" i="57"/>
  <c r="I75" i="57"/>
  <c r="H75" i="57"/>
  <c r="G75" i="57"/>
  <c r="L74" i="57"/>
  <c r="K74" i="57"/>
  <c r="J74" i="57"/>
  <c r="I74" i="57"/>
  <c r="H74" i="57"/>
  <c r="G74" i="57"/>
  <c r="L73" i="57"/>
  <c r="K73" i="57"/>
  <c r="J73" i="57"/>
  <c r="I73" i="57"/>
  <c r="H73" i="57"/>
  <c r="G73" i="57"/>
  <c r="L62" i="57"/>
  <c r="K62" i="57"/>
  <c r="J62" i="57"/>
  <c r="I62" i="57"/>
  <c r="H62" i="57"/>
  <c r="G62" i="57"/>
  <c r="K69" i="57"/>
  <c r="J69" i="57"/>
  <c r="I69" i="57"/>
  <c r="H69" i="57"/>
  <c r="G69" i="57"/>
  <c r="L61" i="57"/>
  <c r="K61" i="57"/>
  <c r="J61" i="57"/>
  <c r="I61" i="57"/>
  <c r="H61" i="57"/>
  <c r="G61" i="57"/>
  <c r="L60" i="57"/>
  <c r="K60" i="57"/>
  <c r="J60" i="57"/>
  <c r="I60" i="57"/>
  <c r="H60" i="57"/>
  <c r="G60" i="57"/>
  <c r="K68" i="57"/>
  <c r="J68" i="57"/>
  <c r="I68" i="57"/>
  <c r="H68" i="57"/>
  <c r="G68" i="57"/>
  <c r="K67" i="57"/>
  <c r="J67" i="57"/>
  <c r="I67" i="57"/>
  <c r="H67" i="57"/>
  <c r="G67" i="57"/>
  <c r="K66" i="57"/>
  <c r="J66" i="57"/>
  <c r="I66" i="57"/>
  <c r="H66" i="57"/>
  <c r="G66" i="57"/>
  <c r="K65" i="57"/>
  <c r="J65" i="57"/>
  <c r="I65" i="57"/>
  <c r="H65" i="57"/>
  <c r="G65" i="57"/>
  <c r="K64" i="57"/>
  <c r="J64" i="57"/>
  <c r="I64" i="57"/>
  <c r="H64" i="57"/>
  <c r="G64" i="57"/>
  <c r="L59" i="57"/>
  <c r="K59" i="57"/>
  <c r="J59" i="57"/>
  <c r="I59" i="57"/>
  <c r="H59" i="57"/>
  <c r="G59" i="57"/>
  <c r="K57" i="57"/>
  <c r="J57" i="57"/>
  <c r="I57" i="57"/>
  <c r="H57" i="57"/>
  <c r="G57" i="57"/>
  <c r="K56" i="57"/>
  <c r="J56" i="57"/>
  <c r="I56" i="57"/>
  <c r="H56" i="57"/>
  <c r="G56" i="57"/>
  <c r="K55" i="57"/>
  <c r="J55" i="57"/>
  <c r="I55" i="57"/>
  <c r="H55" i="57"/>
  <c r="G55" i="57"/>
  <c r="K54" i="57"/>
  <c r="J54" i="57"/>
  <c r="I54" i="57"/>
  <c r="H54" i="57"/>
  <c r="G54" i="57"/>
  <c r="K53" i="57"/>
  <c r="J53" i="57"/>
  <c r="I53" i="57"/>
  <c r="H53" i="57"/>
  <c r="G53" i="57"/>
  <c r="K52" i="57"/>
  <c r="J52" i="57"/>
  <c r="I52" i="57"/>
  <c r="H52" i="57"/>
  <c r="G52" i="57"/>
  <c r="K50" i="57"/>
  <c r="J50" i="57"/>
  <c r="I50" i="57"/>
  <c r="H50" i="57"/>
  <c r="G50" i="57"/>
  <c r="K49" i="57"/>
  <c r="J49" i="57"/>
  <c r="I49" i="57"/>
  <c r="H49" i="57"/>
  <c r="G49" i="57"/>
  <c r="L44" i="57"/>
  <c r="K44" i="57"/>
  <c r="J44" i="57"/>
  <c r="I44" i="57"/>
  <c r="H44" i="57"/>
  <c r="G44" i="57"/>
  <c r="K48" i="57"/>
  <c r="J48" i="57"/>
  <c r="I48" i="57"/>
  <c r="H48" i="57"/>
  <c r="G48" i="57"/>
  <c r="K47" i="57"/>
  <c r="J47" i="57"/>
  <c r="I47" i="57"/>
  <c r="H47" i="57"/>
  <c r="G47" i="57"/>
  <c r="K46" i="57"/>
  <c r="J46" i="57"/>
  <c r="I46" i="57"/>
  <c r="H46" i="57"/>
  <c r="G46" i="57"/>
  <c r="K38" i="57"/>
  <c r="J38" i="57"/>
  <c r="I38" i="57"/>
  <c r="H38" i="57"/>
  <c r="G38" i="57"/>
  <c r="K37" i="57"/>
  <c r="J37" i="57"/>
  <c r="I37" i="57"/>
  <c r="H37" i="57"/>
  <c r="G37" i="57"/>
  <c r="K36" i="57"/>
  <c r="J36" i="57"/>
  <c r="I36" i="57"/>
  <c r="H36" i="57"/>
  <c r="G36" i="57"/>
  <c r="K35" i="57"/>
  <c r="J35" i="57"/>
  <c r="I35" i="57"/>
  <c r="H35" i="57"/>
  <c r="G35" i="57"/>
  <c r="K34" i="57"/>
  <c r="J34" i="57"/>
  <c r="I34" i="57"/>
  <c r="H34" i="57"/>
  <c r="G34" i="57"/>
  <c r="K30" i="57"/>
  <c r="J30" i="57"/>
  <c r="I30" i="57"/>
  <c r="H30" i="57"/>
  <c r="G30" i="57"/>
  <c r="K28" i="57"/>
  <c r="J28" i="57"/>
  <c r="I28" i="57"/>
  <c r="H28" i="57"/>
  <c r="G28" i="57"/>
  <c r="K27" i="57"/>
  <c r="J27" i="57"/>
  <c r="I27" i="57"/>
  <c r="H27" i="57"/>
  <c r="G27" i="57"/>
  <c r="K26" i="57"/>
  <c r="J26" i="57"/>
  <c r="I26" i="57"/>
  <c r="H26" i="57"/>
  <c r="G26" i="57"/>
  <c r="K25" i="57"/>
  <c r="J25" i="57"/>
  <c r="I25" i="57"/>
  <c r="H25" i="57"/>
  <c r="G25" i="57"/>
  <c r="K24" i="57"/>
  <c r="J24" i="57"/>
  <c r="I24" i="57"/>
  <c r="H24" i="57"/>
  <c r="G24" i="57"/>
  <c r="L22" i="57"/>
  <c r="K22" i="57"/>
  <c r="J22" i="57"/>
  <c r="I22" i="57"/>
  <c r="H22" i="57"/>
  <c r="G22" i="57"/>
  <c r="L21" i="57"/>
  <c r="K21" i="57"/>
  <c r="J21" i="57"/>
  <c r="I21" i="57"/>
  <c r="H21" i="57"/>
  <c r="G21" i="57"/>
  <c r="L20" i="57"/>
  <c r="K20" i="57"/>
  <c r="J20" i="57"/>
  <c r="I20" i="57"/>
  <c r="H20" i="57"/>
  <c r="G20" i="57"/>
  <c r="L19" i="57"/>
  <c r="K19" i="57"/>
  <c r="J19" i="57"/>
  <c r="I19" i="57"/>
  <c r="H19" i="57"/>
  <c r="G19" i="57"/>
  <c r="L17" i="57"/>
  <c r="K17" i="57"/>
  <c r="J17" i="57"/>
  <c r="I17" i="57"/>
  <c r="H17" i="57"/>
  <c r="G17" i="57"/>
  <c r="L16" i="57"/>
  <c r="K16" i="57"/>
  <c r="J16" i="57"/>
  <c r="I16" i="57"/>
  <c r="H16" i="57"/>
  <c r="G16" i="57"/>
  <c r="L15" i="57"/>
  <c r="K15" i="57"/>
  <c r="J15" i="57"/>
  <c r="I15" i="57"/>
  <c r="H15" i="57"/>
  <c r="G15" i="57"/>
  <c r="L14" i="57"/>
  <c r="K14" i="57"/>
  <c r="J14" i="57"/>
  <c r="I14" i="57"/>
  <c r="H14" i="57"/>
  <c r="G14" i="57"/>
  <c r="L13" i="57"/>
  <c r="K13" i="57"/>
  <c r="J13" i="57"/>
  <c r="I13" i="57"/>
  <c r="H13" i="57"/>
  <c r="G13" i="57"/>
  <c r="L11" i="57"/>
  <c r="K11" i="57"/>
  <c r="J11" i="57"/>
  <c r="I11" i="57"/>
  <c r="H11" i="57"/>
  <c r="G11" i="57"/>
  <c r="M143" i="61" l="1"/>
  <c r="L143" i="61"/>
  <c r="K143" i="61"/>
  <c r="J143" i="61"/>
  <c r="I143" i="61"/>
  <c r="H143" i="61"/>
  <c r="G143" i="61"/>
  <c r="M142" i="61"/>
  <c r="L142" i="61"/>
  <c r="K142" i="61"/>
  <c r="J142" i="61"/>
  <c r="I142" i="61"/>
  <c r="H142" i="61"/>
  <c r="G142" i="61"/>
  <c r="M141" i="61"/>
  <c r="L141" i="61"/>
  <c r="K141" i="61"/>
  <c r="J141" i="61"/>
  <c r="I141" i="61"/>
  <c r="H141" i="61"/>
  <c r="G141" i="61"/>
  <c r="M135" i="61"/>
  <c r="L135" i="61"/>
  <c r="K135" i="61"/>
  <c r="J135" i="61"/>
  <c r="I135" i="61"/>
  <c r="H135" i="61"/>
  <c r="G135" i="61"/>
  <c r="M134" i="61"/>
  <c r="L134" i="61"/>
  <c r="K134" i="61"/>
  <c r="J134" i="61"/>
  <c r="I134" i="61"/>
  <c r="H134" i="61"/>
  <c r="G134" i="61"/>
  <c r="M133" i="61"/>
  <c r="L133" i="61"/>
  <c r="K133" i="61"/>
  <c r="J133" i="61"/>
  <c r="I133" i="61"/>
  <c r="H133" i="61"/>
  <c r="G133" i="61"/>
  <c r="M131" i="61"/>
  <c r="L131" i="61"/>
  <c r="K131" i="61"/>
  <c r="J131" i="61"/>
  <c r="I131" i="61"/>
  <c r="H131" i="61"/>
  <c r="G131" i="61"/>
  <c r="M130" i="61"/>
  <c r="L130" i="61"/>
  <c r="K130" i="61"/>
  <c r="J130" i="61"/>
  <c r="I130" i="61"/>
  <c r="H130" i="61"/>
  <c r="G130" i="61"/>
  <c r="M129" i="61"/>
  <c r="L129" i="61"/>
  <c r="K129" i="61"/>
  <c r="J129" i="61"/>
  <c r="I129" i="61"/>
  <c r="H129" i="61"/>
  <c r="G129" i="61"/>
  <c r="M123" i="61"/>
  <c r="L126" i="61"/>
  <c r="K126" i="61"/>
  <c r="J126" i="61"/>
  <c r="I126" i="61"/>
  <c r="H126" i="61"/>
  <c r="G126" i="61"/>
  <c r="M122" i="61"/>
  <c r="L125" i="61"/>
  <c r="K125" i="61"/>
  <c r="J125" i="61"/>
  <c r="I125" i="61"/>
  <c r="H125" i="61"/>
  <c r="G125" i="61"/>
  <c r="M121" i="61"/>
  <c r="L124" i="61"/>
  <c r="K124" i="61"/>
  <c r="J124" i="61"/>
  <c r="I124" i="61"/>
  <c r="H124" i="61"/>
  <c r="G124" i="61"/>
  <c r="M119" i="61"/>
  <c r="L121" i="61"/>
  <c r="K121" i="61"/>
  <c r="J121" i="61"/>
  <c r="I121" i="61"/>
  <c r="H121" i="61"/>
  <c r="G121" i="61"/>
  <c r="M120" i="61"/>
  <c r="L119" i="61"/>
  <c r="K119" i="61"/>
  <c r="J119" i="61"/>
  <c r="I119" i="61"/>
  <c r="H119" i="61"/>
  <c r="G119" i="61"/>
  <c r="M117" i="61"/>
  <c r="L118" i="61"/>
  <c r="K118" i="61"/>
  <c r="J118" i="61"/>
  <c r="I118" i="61"/>
  <c r="H118" i="61"/>
  <c r="G118" i="61"/>
  <c r="M116" i="61"/>
  <c r="L117" i="61"/>
  <c r="K117" i="61"/>
  <c r="J117" i="61"/>
  <c r="I117" i="61"/>
  <c r="H117" i="61"/>
  <c r="G117" i="61"/>
  <c r="M115" i="61"/>
  <c r="L116" i="61"/>
  <c r="K116" i="61"/>
  <c r="J116" i="61"/>
  <c r="I116" i="61"/>
  <c r="H116" i="61"/>
  <c r="G116" i="61"/>
  <c r="M114" i="61"/>
  <c r="L115" i="61"/>
  <c r="K115" i="61"/>
  <c r="J115" i="61"/>
  <c r="I115" i="61"/>
  <c r="H115" i="61"/>
  <c r="G115" i="61"/>
  <c r="M113" i="61"/>
  <c r="L114" i="61"/>
  <c r="K114" i="61"/>
  <c r="J114" i="61"/>
  <c r="I114" i="61"/>
  <c r="H114" i="61"/>
  <c r="G114" i="61"/>
  <c r="M111" i="61"/>
  <c r="L111" i="61"/>
  <c r="K111" i="61"/>
  <c r="J111" i="61"/>
  <c r="I111" i="61"/>
  <c r="H111" i="61"/>
  <c r="G111" i="61"/>
  <c r="M109" i="61"/>
  <c r="K109" i="61"/>
  <c r="J109" i="61"/>
  <c r="I109" i="61"/>
  <c r="H109" i="61"/>
  <c r="G109" i="61"/>
  <c r="M108" i="61"/>
  <c r="K108" i="61"/>
  <c r="J108" i="61"/>
  <c r="I108" i="61"/>
  <c r="H108" i="61"/>
  <c r="G108" i="61"/>
  <c r="M107" i="61"/>
  <c r="K107" i="61"/>
  <c r="J107" i="61"/>
  <c r="I107" i="61"/>
  <c r="H107" i="61"/>
  <c r="G107" i="61"/>
  <c r="M105" i="61"/>
  <c r="L105" i="61"/>
  <c r="K105" i="61"/>
  <c r="J105" i="61"/>
  <c r="I105" i="61"/>
  <c r="H105" i="61"/>
  <c r="G105" i="61"/>
  <c r="M104" i="61"/>
  <c r="L104" i="61"/>
  <c r="K104" i="61"/>
  <c r="J104" i="61"/>
  <c r="I104" i="61"/>
  <c r="H104" i="61"/>
  <c r="G104" i="61"/>
  <c r="M102" i="61"/>
  <c r="L102" i="61"/>
  <c r="K102" i="61"/>
  <c r="J102" i="61"/>
  <c r="I102" i="61"/>
  <c r="H102" i="61"/>
  <c r="G102" i="61"/>
  <c r="M101" i="61"/>
  <c r="L101" i="61"/>
  <c r="K101" i="61"/>
  <c r="J101" i="61"/>
  <c r="I101" i="61"/>
  <c r="H101" i="61"/>
  <c r="G101" i="61"/>
  <c r="M100" i="61"/>
  <c r="L100" i="61"/>
  <c r="K100" i="61"/>
  <c r="J100" i="61"/>
  <c r="I100" i="61"/>
  <c r="H100" i="61"/>
  <c r="G100" i="61"/>
  <c r="M99" i="61"/>
  <c r="L99" i="61"/>
  <c r="K99" i="61"/>
  <c r="J99" i="61"/>
  <c r="I99" i="61"/>
  <c r="H99" i="61"/>
  <c r="G99" i="61"/>
  <c r="M98" i="61"/>
  <c r="L98" i="61"/>
  <c r="K98" i="61"/>
  <c r="J98" i="61"/>
  <c r="I98" i="61"/>
  <c r="H98" i="61"/>
  <c r="G98" i="61"/>
  <c r="M97" i="61"/>
  <c r="L97" i="61"/>
  <c r="K97" i="61"/>
  <c r="J97" i="61"/>
  <c r="I97" i="61"/>
  <c r="H97" i="61"/>
  <c r="G97" i="61"/>
  <c r="M96" i="61"/>
  <c r="L96" i="61"/>
  <c r="K96" i="61"/>
  <c r="J96" i="61"/>
  <c r="I96" i="61"/>
  <c r="H96" i="61"/>
  <c r="G96" i="61"/>
  <c r="M95" i="61"/>
  <c r="L95" i="61"/>
  <c r="K95" i="61"/>
  <c r="J95" i="61"/>
  <c r="I95" i="61"/>
  <c r="H95" i="61"/>
  <c r="G95" i="61"/>
  <c r="M94" i="61"/>
  <c r="L94" i="61"/>
  <c r="K94" i="61"/>
  <c r="J94" i="61"/>
  <c r="I94" i="61"/>
  <c r="H94" i="61"/>
  <c r="G94" i="61"/>
  <c r="M93" i="61"/>
  <c r="L93" i="61"/>
  <c r="K93" i="61"/>
  <c r="J93" i="61"/>
  <c r="I93" i="61"/>
  <c r="H93" i="61"/>
  <c r="G93" i="61"/>
  <c r="M92" i="61"/>
  <c r="L92" i="61"/>
  <c r="K92" i="61"/>
  <c r="J92" i="61"/>
  <c r="I92" i="61"/>
  <c r="H92" i="61"/>
  <c r="G92" i="61"/>
  <c r="M91" i="61"/>
  <c r="L91" i="61"/>
  <c r="K91" i="61"/>
  <c r="J91" i="61"/>
  <c r="I91" i="61"/>
  <c r="H91" i="61"/>
  <c r="G91" i="61"/>
  <c r="M90" i="61"/>
  <c r="L90" i="61"/>
  <c r="K90" i="61"/>
  <c r="J90" i="61"/>
  <c r="I90" i="61"/>
  <c r="H90" i="61"/>
  <c r="G90" i="61"/>
  <c r="M88" i="61"/>
  <c r="K88" i="61"/>
  <c r="J88" i="61"/>
  <c r="I88" i="61"/>
  <c r="H88" i="61"/>
  <c r="G88" i="61"/>
  <c r="M87" i="61"/>
  <c r="K87" i="61"/>
  <c r="J87" i="61"/>
  <c r="I87" i="61"/>
  <c r="H87" i="61"/>
  <c r="G87" i="61"/>
  <c r="M86" i="61"/>
  <c r="K86" i="61"/>
  <c r="J86" i="61"/>
  <c r="I86" i="61"/>
  <c r="H86" i="61"/>
  <c r="G86" i="61"/>
  <c r="M85" i="61"/>
  <c r="K85" i="61"/>
  <c r="J85" i="61"/>
  <c r="I85" i="61"/>
  <c r="H85" i="61"/>
  <c r="G85" i="61"/>
  <c r="M84" i="61"/>
  <c r="K84" i="61"/>
  <c r="J84" i="61"/>
  <c r="I84" i="61"/>
  <c r="H84" i="61"/>
  <c r="G84" i="61"/>
  <c r="M83" i="61"/>
  <c r="K80" i="61"/>
  <c r="J80" i="61"/>
  <c r="I80" i="61"/>
  <c r="H80" i="61"/>
  <c r="G80" i="61"/>
  <c r="M80" i="61"/>
  <c r="K79" i="61"/>
  <c r="J79" i="61"/>
  <c r="I79" i="61"/>
  <c r="H79" i="61"/>
  <c r="G79" i="61"/>
  <c r="M79" i="61"/>
  <c r="K78" i="61"/>
  <c r="J78" i="61"/>
  <c r="I78" i="61"/>
  <c r="H78" i="61"/>
  <c r="G78" i="61"/>
  <c r="M78" i="61"/>
  <c r="K77" i="61"/>
  <c r="J77" i="61"/>
  <c r="I77" i="61"/>
  <c r="H77" i="61"/>
  <c r="G77" i="61"/>
  <c r="M77" i="61"/>
  <c r="K83" i="61"/>
  <c r="J83" i="61"/>
  <c r="I83" i="61"/>
  <c r="H83" i="61"/>
  <c r="G83" i="61"/>
  <c r="M76" i="61"/>
  <c r="K76" i="61"/>
  <c r="J76" i="61"/>
  <c r="I76" i="61"/>
  <c r="H76" i="61"/>
  <c r="G76" i="61"/>
  <c r="M72" i="61"/>
  <c r="K72" i="61"/>
  <c r="J72" i="61"/>
  <c r="I72" i="61"/>
  <c r="H72" i="61"/>
  <c r="G72" i="61"/>
  <c r="M71" i="61"/>
  <c r="K71" i="61"/>
  <c r="J71" i="61"/>
  <c r="I71" i="61"/>
  <c r="H71" i="61"/>
  <c r="G71" i="61"/>
  <c r="M70" i="61"/>
  <c r="K70" i="61"/>
  <c r="J70" i="61"/>
  <c r="I70" i="61"/>
  <c r="H70" i="61"/>
  <c r="G70" i="61"/>
  <c r="M69" i="61"/>
  <c r="K69" i="61"/>
  <c r="J69" i="61"/>
  <c r="I69" i="61"/>
  <c r="H69" i="61"/>
  <c r="G69" i="61"/>
  <c r="M68" i="61"/>
  <c r="K68" i="61"/>
  <c r="J68" i="61"/>
  <c r="I68" i="61"/>
  <c r="H68" i="61"/>
  <c r="G68" i="61"/>
  <c r="M67" i="61"/>
  <c r="K67" i="61"/>
  <c r="J67" i="61"/>
  <c r="I67" i="61"/>
  <c r="H67" i="61"/>
  <c r="G67" i="61"/>
  <c r="M66" i="61"/>
  <c r="K66" i="61"/>
  <c r="J66" i="61"/>
  <c r="I66" i="61"/>
  <c r="H66" i="61"/>
  <c r="G66" i="61"/>
  <c r="M64" i="61"/>
  <c r="L64" i="61"/>
  <c r="K64" i="61"/>
  <c r="J64" i="61"/>
  <c r="I64" i="61"/>
  <c r="H64" i="61"/>
  <c r="G64" i="61"/>
  <c r="M63" i="61"/>
  <c r="L63" i="61"/>
  <c r="K63" i="61"/>
  <c r="J63" i="61"/>
  <c r="I63" i="61"/>
  <c r="H63" i="61"/>
  <c r="G63" i="61"/>
  <c r="M61" i="61"/>
  <c r="L61" i="61"/>
  <c r="K61" i="61"/>
  <c r="J61" i="61"/>
  <c r="I61" i="61"/>
  <c r="H61" i="61"/>
  <c r="G61" i="61"/>
  <c r="M60" i="61"/>
  <c r="L60" i="61"/>
  <c r="K60" i="61"/>
  <c r="J60" i="61"/>
  <c r="I60" i="61"/>
  <c r="H60" i="61"/>
  <c r="G60" i="61"/>
  <c r="M59" i="61"/>
  <c r="L59" i="61"/>
  <c r="K59" i="61"/>
  <c r="J59" i="61"/>
  <c r="I59" i="61"/>
  <c r="H59" i="61"/>
  <c r="G59" i="61"/>
  <c r="M56" i="61"/>
  <c r="K56" i="61"/>
  <c r="J56" i="61"/>
  <c r="I56" i="61"/>
  <c r="H56" i="61"/>
  <c r="G56" i="61"/>
  <c r="M55" i="61"/>
  <c r="K55" i="61"/>
  <c r="J55" i="61"/>
  <c r="I55" i="61"/>
  <c r="H55" i="61"/>
  <c r="G55" i="61"/>
  <c r="M54" i="61"/>
  <c r="K54" i="61"/>
  <c r="J54" i="61"/>
  <c r="I54" i="61"/>
  <c r="H54" i="61"/>
  <c r="G54" i="61"/>
  <c r="M53" i="61"/>
  <c r="K53" i="61"/>
  <c r="J53" i="61"/>
  <c r="I53" i="61"/>
  <c r="H53" i="61"/>
  <c r="G53" i="61"/>
  <c r="M32" i="61"/>
  <c r="K38" i="61"/>
  <c r="J38" i="61"/>
  <c r="I38" i="61"/>
  <c r="H38" i="61"/>
  <c r="G38" i="61"/>
  <c r="M30" i="61"/>
  <c r="K32" i="61"/>
  <c r="J32" i="61"/>
  <c r="I32" i="61"/>
  <c r="H32" i="61"/>
  <c r="G32" i="61"/>
  <c r="M29" i="61"/>
  <c r="K30" i="61"/>
  <c r="J30" i="61"/>
  <c r="I30" i="61"/>
  <c r="H30" i="61"/>
  <c r="G30" i="61"/>
  <c r="M27" i="61"/>
  <c r="K29" i="61"/>
  <c r="J29" i="61"/>
  <c r="I29" i="61"/>
  <c r="H29" i="61"/>
  <c r="G29" i="61"/>
  <c r="M26" i="61"/>
  <c r="K37" i="61"/>
  <c r="J37" i="61"/>
  <c r="I37" i="61"/>
  <c r="H37" i="61"/>
  <c r="G37" i="61"/>
  <c r="M25" i="61"/>
  <c r="K36" i="61"/>
  <c r="J36" i="61"/>
  <c r="I36" i="61"/>
  <c r="H36" i="61"/>
  <c r="G36" i="61"/>
  <c r="M38" i="61"/>
  <c r="K27" i="61"/>
  <c r="J27" i="61"/>
  <c r="I27" i="61"/>
  <c r="H27" i="61"/>
  <c r="G27" i="61"/>
  <c r="M37" i="61"/>
  <c r="K35" i="61"/>
  <c r="J35" i="61"/>
  <c r="I35" i="61"/>
  <c r="H35" i="61"/>
  <c r="G35" i="61"/>
  <c r="M36" i="61"/>
  <c r="K34" i="61"/>
  <c r="J34" i="61"/>
  <c r="I34" i="61"/>
  <c r="H34" i="61"/>
  <c r="G34" i="61"/>
  <c r="M35" i="61"/>
  <c r="K26" i="61"/>
  <c r="J26" i="61"/>
  <c r="I26" i="61"/>
  <c r="H26" i="61"/>
  <c r="G26" i="61"/>
  <c r="M34" i="61"/>
  <c r="K25" i="61"/>
  <c r="J25" i="61"/>
  <c r="I25" i="61"/>
  <c r="H25" i="61"/>
  <c r="G25" i="61"/>
  <c r="M43" i="61"/>
  <c r="L43" i="61"/>
  <c r="K43" i="61"/>
  <c r="J43" i="61"/>
  <c r="I43" i="61"/>
  <c r="H43" i="61"/>
  <c r="G43" i="61"/>
  <c r="M42" i="61"/>
  <c r="L42" i="61"/>
  <c r="K42" i="61"/>
  <c r="J42" i="61"/>
  <c r="I42" i="61"/>
  <c r="H42" i="61"/>
  <c r="G42" i="61"/>
  <c r="M41" i="61"/>
  <c r="L41" i="61"/>
  <c r="K41" i="61"/>
  <c r="J41" i="61"/>
  <c r="I41" i="61"/>
  <c r="H41" i="61"/>
  <c r="G41" i="61"/>
  <c r="M40" i="61"/>
  <c r="L40" i="61"/>
  <c r="K40" i="61"/>
  <c r="J40" i="61"/>
  <c r="I40" i="61"/>
  <c r="H40" i="61"/>
  <c r="G40" i="61"/>
  <c r="M21" i="61"/>
  <c r="L21" i="61"/>
  <c r="K21" i="61"/>
  <c r="J21" i="61"/>
  <c r="I21" i="61"/>
  <c r="H21" i="61"/>
  <c r="G21" i="61"/>
  <c r="M20" i="61"/>
  <c r="L20" i="61"/>
  <c r="K20" i="61"/>
  <c r="J20" i="61"/>
  <c r="I20" i="61"/>
  <c r="H20" i="61"/>
  <c r="G20" i="61"/>
  <c r="M19" i="61"/>
  <c r="L19" i="61"/>
  <c r="K19" i="61"/>
  <c r="J19" i="61"/>
  <c r="I19" i="61"/>
  <c r="H19" i="61"/>
  <c r="G19" i="61"/>
  <c r="M18" i="61"/>
  <c r="L18" i="61"/>
  <c r="K18" i="61"/>
  <c r="J18" i="61"/>
  <c r="I18" i="61"/>
  <c r="H18" i="61"/>
  <c r="G18" i="61"/>
  <c r="M17" i="61"/>
  <c r="L17" i="61"/>
  <c r="K17" i="61"/>
  <c r="J17" i="61"/>
  <c r="I17" i="61"/>
  <c r="H17" i="61"/>
  <c r="G17" i="61"/>
  <c r="M16" i="61"/>
  <c r="L16" i="61"/>
  <c r="K16" i="61"/>
  <c r="J16" i="61"/>
  <c r="I16" i="61"/>
  <c r="H16" i="61"/>
  <c r="G16" i="61"/>
  <c r="M12" i="61"/>
  <c r="L12" i="61"/>
  <c r="K12" i="61"/>
  <c r="J12" i="61"/>
  <c r="I12" i="61"/>
  <c r="H12" i="61"/>
  <c r="G12" i="61"/>
  <c r="M11" i="61"/>
  <c r="L11" i="61"/>
  <c r="K11" i="61"/>
  <c r="J11" i="61"/>
  <c r="I11" i="61"/>
  <c r="H11" i="61"/>
  <c r="G11" i="61"/>
  <c r="M10" i="61"/>
  <c r="L10" i="61"/>
  <c r="K10" i="61"/>
  <c r="J10" i="61"/>
  <c r="I10" i="61"/>
  <c r="H10" i="61"/>
  <c r="G10" i="61"/>
  <c r="M121" i="60"/>
  <c r="M117" i="60"/>
  <c r="M116" i="60"/>
  <c r="M115" i="60"/>
  <c r="M114" i="60"/>
  <c r="M113" i="60"/>
  <c r="M112" i="60"/>
  <c r="M110" i="60"/>
  <c r="M109" i="60"/>
  <c r="M107" i="60"/>
  <c r="M105" i="60"/>
  <c r="M104" i="60"/>
  <c r="M103" i="60"/>
  <c r="M101" i="60"/>
  <c r="M100" i="60"/>
  <c r="M99" i="60"/>
  <c r="M98" i="60"/>
  <c r="M97" i="60"/>
  <c r="M96" i="60"/>
  <c r="M94" i="60"/>
  <c r="M85" i="60"/>
  <c r="M84" i="60"/>
  <c r="M83" i="60"/>
  <c r="M82" i="60"/>
  <c r="M81" i="60"/>
  <c r="M80" i="60"/>
  <c r="M79" i="60"/>
  <c r="M74" i="60"/>
  <c r="M78" i="60"/>
  <c r="M92" i="60"/>
  <c r="M91" i="60"/>
  <c r="M90" i="60"/>
  <c r="M89" i="60"/>
  <c r="M88" i="60"/>
  <c r="M87" i="60"/>
  <c r="M65" i="60"/>
  <c r="M61" i="60"/>
  <c r="M63" i="60"/>
  <c r="M71" i="60"/>
  <c r="M70" i="60"/>
  <c r="M72" i="60"/>
  <c r="M68" i="60"/>
  <c r="M57" i="60"/>
  <c r="M56" i="60"/>
  <c r="M60" i="60"/>
  <c r="M59" i="60"/>
  <c r="M53" i="60"/>
  <c r="M58" i="60"/>
  <c r="M51" i="60"/>
  <c r="M55" i="60"/>
  <c r="M48" i="60"/>
  <c r="M44" i="60"/>
  <c r="M47" i="60"/>
  <c r="M43" i="60"/>
  <c r="M39" i="60"/>
  <c r="M41" i="60"/>
  <c r="M40" i="60"/>
  <c r="M38" i="60"/>
  <c r="M29" i="60"/>
  <c r="M23" i="60"/>
  <c r="M27" i="60"/>
  <c r="M25" i="60"/>
  <c r="M22" i="60"/>
  <c r="M21" i="60"/>
  <c r="M17" i="60"/>
  <c r="M19" i="60"/>
  <c r="M16" i="60"/>
  <c r="M15" i="60"/>
  <c r="M14" i="60"/>
  <c r="M13" i="60"/>
  <c r="M77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<sst xmlns="http://schemas.openxmlformats.org/spreadsheetml/2006/main" count="23213" uniqueCount="7180">
  <si>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</si>
  <si>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</si>
  <si>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</si>
  <si>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</si>
  <si>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</si>
  <si>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</si>
  <si>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</si>
  <si>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</si>
  <si>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</si>
  <si>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</si>
  <si>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</si>
  <si>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</si>
  <si>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</si>
  <si>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</si>
  <si>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</si>
  <si>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</si>
  <si>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</si>
  <si>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</si>
  <si>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</si>
  <si>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</si>
  <si>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</si>
  <si>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</si>
  <si>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</si>
  <si>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</si>
  <si>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</si>
  <si>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</si>
  <si>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</si>
  <si>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</si>
  <si>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</si>
  <si>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</si>
  <si>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</si>
  <si>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</si>
  <si>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</si>
  <si>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</si>
  <si>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</si>
  <si>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</si>
  <si>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</si>
  <si>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</si>
  <si>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</si>
  <si>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</si>
  <si>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</si>
  <si>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</si>
  <si>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</si>
  <si>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</si>
  <si>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</si>
  <si>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</si>
  <si>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</si>
  <si>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</si>
  <si>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</si>
  <si>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</si>
  <si>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</si>
  <si>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</si>
  <si>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</si>
  <si>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</si>
  <si>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</si>
  <si>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</si>
  <si>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</si>
  <si>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</si>
  <si>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</si>
  <si>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</si>
  <si>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</si>
  <si>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</si>
  <si>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</si>
  <si>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</si>
  <si>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</si>
  <si>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</si>
  <si>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</si>
  <si>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</si>
  <si>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</si>
  <si>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</si>
  <si>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</si>
  <si>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</si>
  <si>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</si>
  <si>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</si>
  <si>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</si>
  <si>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</si>
  <si>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</si>
  <si>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</si>
  <si>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</si>
  <si>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</si>
  <si>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</si>
  <si>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</si>
  <si>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</si>
  <si>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</si>
  <si>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</si>
  <si>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</si>
  <si>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</si>
  <si>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</si>
  <si>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</si>
  <si>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</si>
  <si>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</si>
  <si>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</si>
  <si>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</si>
  <si>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</si>
  <si>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</si>
  <si>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</si>
  <si>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</si>
  <si>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</si>
  <si>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</si>
  <si>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</si>
  <si>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</si>
  <si>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</si>
  <si>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</si>
  <si>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</si>
  <si>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</si>
  <si>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</si>
  <si>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</si>
  <si>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</si>
  <si>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</si>
  <si>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</si>
  <si>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</si>
  <si>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</si>
  <si>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</si>
  <si>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</si>
  <si>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</si>
  <si>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</si>
  <si>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</si>
  <si>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</si>
  <si>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</si>
  <si>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</si>
  <si>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</si>
  <si>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</si>
  <si>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</si>
  <si>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</si>
  <si>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</si>
  <si>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</si>
  <si>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</si>
  <si>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</si>
  <si>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</si>
  <si>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</si>
  <si>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</si>
  <si>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</si>
  <si>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</si>
  <si>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</si>
  <si>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</si>
  <si>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</si>
  <si>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</si>
  <si>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</si>
  <si>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</si>
  <si>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</si>
  <si>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</si>
  <si>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</si>
  <si>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</si>
  <si>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</si>
  <si>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</si>
  <si>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</si>
  <si>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</si>
  <si>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</si>
  <si>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</si>
  <si>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</si>
  <si>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</si>
  <si>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</si>
  <si>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</si>
  <si>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</si>
  <si>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</si>
  <si>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</si>
  <si>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</si>
  <si>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</si>
  <si>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</si>
  <si>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</si>
  <si>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</si>
  <si>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</si>
  <si>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</si>
  <si>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</si>
  <si>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</si>
  <si>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</si>
  <si>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</si>
  <si>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</si>
  <si>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</si>
  <si>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</si>
  <si>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</si>
  <si>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</si>
  <si>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</si>
  <si>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</si>
  <si>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</si>
  <si>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</si>
  <si>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</si>
  <si>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</si>
  <si>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</si>
  <si>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</si>
  <si>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</si>
  <si>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</si>
  <si>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</si>
  <si>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</si>
  <si>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</si>
  <si>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</si>
  <si>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</si>
  <si>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</si>
  <si>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</si>
  <si>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</si>
  <si>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</si>
  <si>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</si>
  <si>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</si>
  <si>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</si>
  <si>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</si>
  <si>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</si>
  <si>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</si>
  <si>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</si>
  <si>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</si>
  <si>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</si>
  <si>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</si>
  <si>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</si>
  <si>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</si>
  <si>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</si>
  <si>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</si>
  <si>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</si>
  <si>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</si>
  <si>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</si>
  <si>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</si>
  <si>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</si>
  <si>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</si>
  <si>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</si>
  <si>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</si>
  <si>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</si>
  <si>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</si>
  <si>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</si>
  <si>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</si>
  <si>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</si>
  <si>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</si>
  <si>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</si>
  <si>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</si>
  <si>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</si>
  <si>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</si>
  <si>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</si>
  <si>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</si>
  <si>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</si>
  <si>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</si>
  <si>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</si>
  <si>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</si>
  <si>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</si>
  <si>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</si>
  <si>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</si>
  <si>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</si>
  <si>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</si>
  <si>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</si>
  <si>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</si>
  <si>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</si>
  <si>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</si>
  <si>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</si>
  <si>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</si>
  <si>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</si>
  <si>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</si>
  <si>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</si>
  <si>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</si>
  <si>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</si>
  <si>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</si>
  <si>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</si>
  <si>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</si>
  <si>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</si>
  <si>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</si>
  <si>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</si>
  <si>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</si>
  <si>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</si>
  <si>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</si>
  <si>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</si>
  <si>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</si>
  <si>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</si>
  <si>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</si>
  <si>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</si>
  <si>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</si>
  <si>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</si>
  <si>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</si>
  <si>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</si>
  <si>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</si>
  <si>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</si>
  <si>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</si>
  <si>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</si>
  <si>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</si>
  <si>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</si>
  <si>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</si>
  <si>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</si>
  <si>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</si>
  <si>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</si>
  <si>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</si>
  <si>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</si>
  <si>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</si>
  <si>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</si>
  <si>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</si>
  <si>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</si>
  <si>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</si>
  <si>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</si>
  <si>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</si>
  <si>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</si>
  <si>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</si>
  <si>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</si>
  <si>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</si>
  <si>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</si>
  <si>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</si>
  <si>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</si>
  <si>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</si>
  <si>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</si>
  <si>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</si>
  <si>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</si>
  <si>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</si>
  <si>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</si>
  <si>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</si>
  <si>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</si>
  <si>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</si>
  <si>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</si>
  <si>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</si>
  <si>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</si>
  <si>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</si>
  <si>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</si>
  <si>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</si>
  <si>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</si>
  <si>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</si>
  <si>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</si>
  <si>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</si>
  <si>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</si>
  <si>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</si>
  <si>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</si>
  <si>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</si>
  <si>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</si>
  <si>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</si>
  <si>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</si>
  <si>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</si>
  <si>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</si>
  <si>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</si>
  <si>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</si>
  <si>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</si>
  <si>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</si>
  <si>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</si>
  <si>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</si>
  <si>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</si>
  <si>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</si>
  <si>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</si>
  <si>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</si>
  <si>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</si>
  <si>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</si>
  <si>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</si>
  <si>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</si>
  <si>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</si>
  <si>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</si>
  <si>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</si>
  <si>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</si>
  <si>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</si>
  <si>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</si>
  <si>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</si>
  <si>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</si>
  <si>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</si>
  <si>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</si>
  <si>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</si>
  <si>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</si>
  <si>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</si>
  <si>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</si>
  <si>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</si>
  <si>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</si>
  <si>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</si>
  <si>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</si>
  <si>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</si>
  <si>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</si>
  <si>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</si>
  <si>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</si>
  <si>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</si>
  <si>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</si>
  <si>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</si>
  <si>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</si>
  <si>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</si>
  <si>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</si>
  <si>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</si>
  <si>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</si>
  <si>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</si>
  <si>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</si>
  <si>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</si>
  <si>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</si>
  <si>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</si>
  <si>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</si>
  <si>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</si>
  <si>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</si>
  <si>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</si>
  <si>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</si>
  <si>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</si>
  <si>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</si>
  <si>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</si>
  <si>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</si>
  <si>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</si>
  <si>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</si>
  <si>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</si>
  <si>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</si>
  <si>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</si>
  <si>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</si>
  <si>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</si>
  <si>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</si>
  <si>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</si>
  <si>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</si>
  <si>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</si>
  <si>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</si>
  <si>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</si>
  <si>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</si>
  <si>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</si>
  <si>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</si>
  <si>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</si>
  <si>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</si>
  <si>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</si>
  <si>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</si>
  <si>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</si>
  <si>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</si>
  <si>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</si>
  <si>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</si>
  <si>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</si>
  <si>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</si>
  <si>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</si>
  <si>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</si>
  <si>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</si>
  <si>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</si>
  <si>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</si>
  <si>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</si>
  <si>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</si>
  <si>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</si>
  <si>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</si>
  <si>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</si>
  <si>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</si>
  <si>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</si>
  <si>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</si>
  <si>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</si>
  <si>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</si>
  <si>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</si>
  <si>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</si>
  <si>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</si>
  <si>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</si>
  <si>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</si>
  <si>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</si>
  <si>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</si>
  <si>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</si>
  <si>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</si>
  <si>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</si>
  <si>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</si>
  <si>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</si>
  <si>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</si>
  <si>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</si>
  <si>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</si>
  <si>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</si>
  <si>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</si>
  <si>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</si>
  <si>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</si>
  <si>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</si>
  <si>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</si>
  <si>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</si>
  <si>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</si>
  <si>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</si>
  <si>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</si>
  <si>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</si>
  <si>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</si>
  <si>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</si>
  <si>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</si>
  <si>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</si>
  <si>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</si>
  <si>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</si>
  <si>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</si>
  <si>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</si>
  <si>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</si>
  <si>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</si>
  <si>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</si>
  <si>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</si>
  <si>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</si>
  <si>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</si>
  <si>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</si>
  <si>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</si>
  <si>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</si>
  <si>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</si>
  <si>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</si>
  <si>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</si>
  <si>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</si>
  <si>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</si>
  <si>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</si>
  <si>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</si>
  <si>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</si>
  <si>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</si>
  <si>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</si>
  <si>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</si>
  <si>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</si>
  <si>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</si>
  <si>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</si>
  <si>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</si>
  <si>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</si>
  <si>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</si>
  <si>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</si>
  <si>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</si>
  <si>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</si>
  <si>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</si>
  <si>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</si>
  <si>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</si>
  <si>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</si>
  <si>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</si>
  <si>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</si>
  <si>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</si>
  <si>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</si>
  <si>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</si>
  <si>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</si>
  <si>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</si>
  <si>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</si>
  <si>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</si>
  <si>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</si>
  <si>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</si>
  <si>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</si>
  <si>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</si>
  <si>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</si>
  <si>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</si>
  <si>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</si>
  <si>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</si>
  <si>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</si>
  <si>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</si>
  <si>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</si>
  <si>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</si>
  <si>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</si>
  <si>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</si>
  <si>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</si>
  <si>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</si>
  <si>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</si>
  <si>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</si>
  <si>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</si>
  <si>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</si>
  <si>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</si>
  <si>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</si>
  <si>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</si>
  <si>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</si>
  <si>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</si>
  <si>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</si>
  <si>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</si>
  <si>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</si>
  <si>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</si>
  <si>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</si>
  <si>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</si>
  <si>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</si>
  <si>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</si>
  <si>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</si>
  <si>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</si>
  <si>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</si>
  <si>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</si>
  <si>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</si>
  <si>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</si>
  <si>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</si>
  <si>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</si>
  <si>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</si>
  <si>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</si>
  <si>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</si>
  <si>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</si>
  <si>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</si>
  <si>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</si>
  <si>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</si>
  <si>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</si>
  <si>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</si>
  <si>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</si>
  <si>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</si>
  <si>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</si>
  <si>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</si>
  <si>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</si>
  <si>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</si>
  <si>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</si>
  <si>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</si>
  <si>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</si>
  <si>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</si>
  <si>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</si>
  <si>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</si>
  <si>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</si>
  <si>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</si>
  <si>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</si>
  <si>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</si>
  <si>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</si>
  <si>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</si>
  <si>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</si>
  <si>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</si>
  <si>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</si>
  <si>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</si>
  <si>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</si>
  <si>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</si>
  <si>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</si>
  <si>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</si>
  <si>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</si>
  <si>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</si>
  <si>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</si>
  <si>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</si>
  <si>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</si>
  <si>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</si>
  <si>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</si>
  <si>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</si>
  <si>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</si>
  <si>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</si>
  <si>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</si>
  <si>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</si>
  <si>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</si>
  <si>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</si>
  <si>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</si>
  <si>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</si>
  <si>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</si>
  <si>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</si>
  <si>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</si>
  <si>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</si>
  <si>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</si>
  <si>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</si>
  <si>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</si>
  <si>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</si>
  <si>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</si>
  <si>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</si>
  <si>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</si>
  <si>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</si>
  <si>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</si>
  <si>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</si>
  <si>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</si>
  <si>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</si>
  <si>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</si>
  <si>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</si>
  <si>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</si>
  <si>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</si>
  <si>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</si>
  <si>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</si>
  <si>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</si>
  <si>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</si>
  <si>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</si>
  <si>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</si>
  <si>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</si>
  <si>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</si>
  <si>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</si>
  <si>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</si>
  <si>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</si>
  <si>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</si>
  <si>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</si>
  <si>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</si>
  <si>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</si>
  <si>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</si>
  <si>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</si>
  <si>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</si>
  <si>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</si>
  <si>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</si>
  <si>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</si>
  <si>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</si>
  <si>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</si>
  <si>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</si>
  <si>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</si>
  <si>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</si>
  <si>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</si>
  <si>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</si>
  <si>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</si>
  <si>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</si>
  <si>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</si>
  <si>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</si>
  <si>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</si>
  <si>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</si>
  <si>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</si>
  <si>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</si>
  <si>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</si>
  <si>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</si>
  <si>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</si>
  <si>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</si>
  <si>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</si>
  <si>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</si>
  <si>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</si>
  <si>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</si>
  <si>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</si>
  <si>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</si>
  <si>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</si>
  <si>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</si>
  <si>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</si>
  <si>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</si>
  <si>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</si>
  <si>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</si>
  <si>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</si>
  <si>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</si>
  <si>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</si>
  <si>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</si>
  <si>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</si>
  <si>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</si>
  <si>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</si>
  <si>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</si>
  <si>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</si>
  <si>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</si>
  <si>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</si>
  <si>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</si>
  <si>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</si>
  <si>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</si>
  <si>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</si>
  <si>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</si>
  <si>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</si>
  <si>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</si>
  <si>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</si>
  <si>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</si>
  <si>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</si>
  <si>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</si>
  <si>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</si>
  <si>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</si>
  <si>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</si>
  <si>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</si>
  <si>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</si>
  <si>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</si>
  <si>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</si>
  <si>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</si>
  <si>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</si>
  <si>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</si>
  <si>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</si>
  <si>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</si>
  <si>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</si>
  <si>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</si>
  <si>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</si>
  <si>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</si>
  <si>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</si>
  <si>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</si>
  <si>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</si>
  <si>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</si>
  <si>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</si>
  <si>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</si>
  <si>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</si>
  <si>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</si>
  <si>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</si>
  <si>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</si>
  <si>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</si>
  <si>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</si>
  <si>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</si>
  <si>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</si>
  <si>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</si>
  <si>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</si>
  <si>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</si>
  <si>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</si>
  <si>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</si>
  <si>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</si>
  <si>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</si>
  <si>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</si>
  <si>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</si>
  <si>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</si>
  <si>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</si>
  <si>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</si>
  <si>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</si>
  <si>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</si>
  <si>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</si>
  <si>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</si>
  <si>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</si>
  <si>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</si>
  <si>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</si>
  <si>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</si>
  <si>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</si>
  <si>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</si>
  <si>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</si>
  <si>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</si>
  <si>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</si>
  <si>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</si>
  <si>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</si>
  <si>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</si>
  <si>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</si>
  <si>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</si>
  <si>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</si>
  <si>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</si>
  <si>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</si>
  <si>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</si>
  <si>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</si>
  <si>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</si>
  <si>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</si>
  <si>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</si>
  <si>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</si>
  <si>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</si>
  <si>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</si>
  <si>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</si>
  <si>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</si>
  <si>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</si>
  <si>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</si>
  <si>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</si>
  <si>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</si>
  <si>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</si>
  <si>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</si>
  <si>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</si>
  <si>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</si>
  <si>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</si>
  <si>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</si>
  <si>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</si>
  <si>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</si>
  <si>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</si>
  <si>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</si>
  <si>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</si>
  <si>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</si>
  <si>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</si>
  <si>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</si>
  <si>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</si>
  <si>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</si>
  <si>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</si>
  <si>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</si>
  <si>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</si>
  <si>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</si>
  <si>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</si>
  <si>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</si>
  <si>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</si>
  <si>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</si>
  <si>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</si>
  <si>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</si>
  <si>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</si>
  <si>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</si>
  <si>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</si>
  <si>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</si>
  <si>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</si>
  <si>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</si>
  <si>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</si>
  <si>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</si>
  <si>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</si>
  <si>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</si>
  <si>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</si>
  <si>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</si>
  <si>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</si>
  <si>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</si>
  <si>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</si>
  <si>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</si>
  <si>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</si>
  <si>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</si>
  <si>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</si>
  <si>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</si>
  <si>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</si>
  <si>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</si>
  <si>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</si>
  <si>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</si>
  <si>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</si>
  <si>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</si>
  <si>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</si>
  <si>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</si>
  <si>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</si>
  <si>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</si>
  <si>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</si>
  <si>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</si>
  <si>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</si>
  <si>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</si>
  <si>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</si>
  <si>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</si>
  <si>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</si>
  <si>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</si>
  <si>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</si>
  <si>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</si>
  <si>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</si>
  <si>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</si>
  <si>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</si>
  <si>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</si>
  <si>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</si>
  <si>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</si>
  <si>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</si>
  <si>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</si>
  <si>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</si>
  <si>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</si>
  <si>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</si>
  <si>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</si>
  <si>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</si>
  <si>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</si>
  <si>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</si>
  <si>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</si>
  <si>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</si>
  <si>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</si>
  <si>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</si>
  <si>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</si>
  <si>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</si>
  <si>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</si>
  <si>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</si>
  <si>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</si>
  <si>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</si>
  <si>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</si>
  <si>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</si>
  <si>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</si>
  <si>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</si>
  <si>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</si>
  <si>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</si>
  <si>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</si>
  <si>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</si>
  <si>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</si>
  <si>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</si>
  <si>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</si>
  <si>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</si>
  <si>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</si>
  <si>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</si>
  <si>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</si>
  <si>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</si>
  <si>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</si>
  <si>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</si>
  <si>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</si>
  <si>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</si>
  <si>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</si>
  <si>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</si>
  <si>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</si>
  <si>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</si>
  <si>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</si>
  <si>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</si>
  <si>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</si>
  <si>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</si>
  <si>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</si>
  <si>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</si>
  <si>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</si>
  <si>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</si>
  <si>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</si>
  <si>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</si>
  <si>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</si>
  <si>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</si>
  <si>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</si>
  <si>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</si>
  <si>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</si>
  <si>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</si>
  <si>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</si>
  <si>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</si>
  <si>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</si>
  <si>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</si>
  <si>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</si>
  <si>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</si>
  <si>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</si>
  <si>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</si>
  <si>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</si>
  <si>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</si>
  <si>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</si>
  <si>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</si>
  <si>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</si>
  <si>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</si>
  <si>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</si>
  <si>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</si>
  <si>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</si>
  <si>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</si>
  <si>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</si>
  <si>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</si>
  <si>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</si>
  <si>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</si>
  <si>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</si>
  <si>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</si>
  <si>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</si>
  <si>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</si>
  <si>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</si>
  <si>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</si>
  <si>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</si>
  <si>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</si>
  <si>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</si>
  <si>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</si>
  <si>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</si>
  <si>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</si>
  <si>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</si>
  <si>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</si>
  <si>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</si>
  <si>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</si>
  <si>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</si>
  <si>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</si>
  <si>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</si>
  <si>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</si>
  <si>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</si>
  <si>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</si>
  <si>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</si>
  <si>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</si>
  <si>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</si>
  <si>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</si>
  <si>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</si>
  <si>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</si>
  <si>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</si>
  <si>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</si>
  <si>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</si>
  <si>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</si>
  <si>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</si>
  <si>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</si>
  <si>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</si>
  <si>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</si>
  <si>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</si>
  <si>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</si>
  <si>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</si>
  <si>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</si>
  <si>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</si>
  <si>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</si>
  <si>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</si>
  <si>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</si>
  <si>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</si>
  <si>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</si>
  <si>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</si>
  <si>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</si>
  <si>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</si>
  <si>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</si>
  <si>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</si>
  <si>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</si>
  <si>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</si>
  <si>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</si>
  <si>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</si>
  <si>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</si>
  <si>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</si>
  <si>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</si>
  <si>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</si>
  <si>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</si>
  <si>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</si>
  <si>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</si>
  <si>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</si>
  <si>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</si>
  <si>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</si>
  <si>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</si>
  <si>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</si>
  <si>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</si>
  <si>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</si>
  <si>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</si>
  <si>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</si>
  <si>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</si>
  <si>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</si>
  <si>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</si>
  <si>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</si>
  <si>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</si>
  <si>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</si>
  <si>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</si>
  <si>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</si>
  <si>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</si>
  <si>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</si>
  <si>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</si>
  <si>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</si>
  <si>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</si>
  <si>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</si>
  <si>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</si>
  <si>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</si>
  <si>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</si>
  <si>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</si>
  <si>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</si>
  <si>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</si>
  <si>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</si>
  <si>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</si>
  <si>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</si>
  <si>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</si>
  <si>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</si>
  <si>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</si>
  <si>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</si>
  <si>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</si>
  <si>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</si>
  <si>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</si>
  <si>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</si>
  <si>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</si>
  <si>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</si>
  <si>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</si>
  <si>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</si>
  <si>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</si>
  <si>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</si>
  <si>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</si>
  <si>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</si>
  <si>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</si>
  <si>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</si>
  <si>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</si>
  <si>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</si>
  <si>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</si>
  <si>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</si>
  <si>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</si>
  <si>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</si>
  <si>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</si>
  <si>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</si>
  <si>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</si>
  <si>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</si>
  <si>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</si>
  <si>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</si>
  <si>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</si>
  <si>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</si>
  <si>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</si>
  <si>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</si>
  <si>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</si>
  <si>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</si>
  <si>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</si>
  <si>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</si>
  <si>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</si>
  <si>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</si>
  <si>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</si>
  <si>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</si>
  <si>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</si>
  <si>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</si>
  <si>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</si>
  <si>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</si>
  <si>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</si>
  <si>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</si>
  <si>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</si>
  <si>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</si>
  <si>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</si>
  <si>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</si>
  <si>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</si>
  <si>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</si>
  <si>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</si>
  <si>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</si>
  <si>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</si>
  <si>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</si>
  <si>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</si>
  <si>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</si>
  <si>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</si>
  <si>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</si>
  <si>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</si>
  <si>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</si>
  <si>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</si>
  <si>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</si>
  <si>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</si>
  <si>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</si>
  <si>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</si>
  <si>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</si>
  <si>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</si>
  <si>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</si>
  <si>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</si>
  <si>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</si>
  <si>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</si>
  <si>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</si>
  <si>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</si>
  <si>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</si>
  <si>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</si>
  <si>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</si>
  <si>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</si>
  <si>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</si>
  <si>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</si>
  <si>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</si>
  <si>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</si>
  <si>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</si>
  <si>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</si>
  <si>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</si>
  <si>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</si>
  <si>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</si>
  <si>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</si>
  <si>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</si>
  <si>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</si>
  <si>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</si>
  <si>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</si>
  <si>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</si>
  <si>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</si>
  <si>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</si>
  <si>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</si>
  <si>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</si>
  <si>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</si>
  <si>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</si>
  <si>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</si>
  <si>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</si>
  <si>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</si>
  <si>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</si>
  <si>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</si>
  <si>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</si>
  <si>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</si>
  <si>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</si>
  <si>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</si>
  <si>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</si>
  <si>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</si>
  <si>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</si>
  <si>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</si>
  <si>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</si>
  <si>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</si>
  <si>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</si>
  <si>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</si>
  <si>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</si>
  <si>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</si>
  <si>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</si>
  <si>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</si>
  <si>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</si>
  <si>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</si>
  <si>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</si>
  <si>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</si>
  <si>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</si>
  <si>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</si>
  <si>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</si>
  <si>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</si>
  <si>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</si>
  <si>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</si>
  <si>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</si>
  <si>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</si>
  <si>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</si>
  <si>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</si>
  <si>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</si>
  <si>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</si>
  <si>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</si>
  <si>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</si>
  <si>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</si>
  <si>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</si>
  <si>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</si>
  <si>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</si>
  <si>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</si>
  <si>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</si>
  <si>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</si>
  <si>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</si>
  <si>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</si>
  <si>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</si>
  <si>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</si>
  <si>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</si>
  <si>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</si>
  <si>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</si>
  <si>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</si>
  <si>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</si>
  <si>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</si>
  <si>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</si>
  <si>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</si>
  <si>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</si>
  <si>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</si>
  <si>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</si>
  <si>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</si>
  <si>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</si>
  <si>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</si>
  <si>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</si>
  <si>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</si>
  <si>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</si>
  <si>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</si>
  <si>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</si>
  <si>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</si>
  <si>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</si>
  <si>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</si>
  <si>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</si>
  <si>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</si>
  <si>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</si>
  <si>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</si>
  <si>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</si>
  <si>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</si>
  <si>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</si>
  <si>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</si>
  <si>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</si>
  <si>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</si>
  <si>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</si>
  <si>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</si>
  <si>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</si>
  <si>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</si>
  <si>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</si>
  <si>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</si>
  <si>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</si>
  <si>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</si>
  <si>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</si>
  <si>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</si>
  <si>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</si>
  <si>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</si>
  <si>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</si>
  <si>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</si>
  <si>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</si>
  <si>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</si>
  <si>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</si>
  <si>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</si>
  <si>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</si>
  <si>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</si>
  <si>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</si>
  <si>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</si>
  <si>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</si>
  <si>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</si>
  <si>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</si>
  <si>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</si>
  <si>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</si>
  <si>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</si>
  <si>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</si>
  <si>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</si>
  <si>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</si>
  <si>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</si>
  <si>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</si>
  <si>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</si>
  <si>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</si>
  <si>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</si>
  <si>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</si>
  <si>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</si>
  <si>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</si>
  <si>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</si>
  <si>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</si>
  <si>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</si>
  <si>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</si>
  <si>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</si>
  <si>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</si>
  <si>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</si>
  <si>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</si>
  <si>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</si>
  <si>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</si>
  <si>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</si>
  <si>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</si>
  <si>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</si>
  <si>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</si>
  <si>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</si>
  <si>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</si>
  <si>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</si>
  <si>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</si>
  <si>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</si>
  <si>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</si>
  <si>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</si>
  <si>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</si>
  <si>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</si>
  <si>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</si>
  <si>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</si>
  <si>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</si>
  <si>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</si>
  <si>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</si>
  <si>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</si>
  <si>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</si>
  <si>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</si>
  <si>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</si>
  <si>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</si>
  <si>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</si>
  <si>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</si>
  <si>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</si>
  <si>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</si>
  <si>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</si>
  <si>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</si>
  <si>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</si>
  <si>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</si>
  <si>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</si>
  <si>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</si>
  <si>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</si>
  <si>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</si>
  <si>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</si>
  <si>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</si>
  <si>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</si>
  <si>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</si>
  <si>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</si>
  <si>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</si>
  <si>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</si>
  <si>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</si>
  <si>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</si>
  <si>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</si>
  <si>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</si>
  <si>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</si>
  <si>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</si>
  <si>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</si>
  <si>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</si>
  <si>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</si>
  <si>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</si>
  <si>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</si>
  <si>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</si>
  <si>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</si>
  <si>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</si>
  <si>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</si>
  <si>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</si>
  <si>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</si>
  <si>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</si>
  <si>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</si>
  <si>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</si>
  <si>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</si>
  <si>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</si>
  <si>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</si>
  <si>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</si>
  <si>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</si>
  <si>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</si>
  <si>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</si>
  <si>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</si>
  <si>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</si>
  <si>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</si>
  <si>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</si>
  <si>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</si>
  <si>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</si>
  <si>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</si>
  <si>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</si>
  <si>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</si>
  <si>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</si>
  <si>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</si>
  <si>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</si>
  <si>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</si>
  <si>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</si>
  <si>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</si>
  <si>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</si>
  <si>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</si>
  <si>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</si>
  <si>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</si>
  <si>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</si>
  <si>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</si>
  <si>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</si>
  <si>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</si>
  <si>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</si>
  <si>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</si>
  <si>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</si>
  <si>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</si>
  <si>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</si>
  <si>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</si>
  <si>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</si>
  <si>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</si>
  <si>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</si>
  <si>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</si>
  <si>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</si>
  <si>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</si>
  <si>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</si>
  <si>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</si>
  <si>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</si>
  <si>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</si>
  <si>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</si>
  <si>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</si>
  <si>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</si>
  <si>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</si>
  <si>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</si>
  <si>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</si>
  <si>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</si>
  <si>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</si>
  <si>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</si>
  <si>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</si>
  <si>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</si>
  <si>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</si>
  <si>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</si>
  <si>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</si>
  <si>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</si>
  <si>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</si>
  <si>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</si>
  <si>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</si>
  <si>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</si>
  <si>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</si>
  <si>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</si>
  <si>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</si>
  <si>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</si>
  <si>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</si>
  <si>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</si>
  <si>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</si>
  <si>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</si>
  <si>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</si>
  <si>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</si>
  <si>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</si>
  <si>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</si>
  <si>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</si>
  <si>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</si>
  <si>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</si>
  <si>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</si>
  <si>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</si>
  <si>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</si>
  <si>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</si>
  <si>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</si>
  <si>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</si>
  <si>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</si>
  <si>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</si>
  <si>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</si>
  <si>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</si>
  <si>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</si>
  <si>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</si>
  <si>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</si>
  <si>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</si>
  <si>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</si>
  <si>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</si>
  <si>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</si>
  <si>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</si>
  <si>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</si>
  <si>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</si>
  <si>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</si>
  <si>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</si>
  <si>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</si>
  <si>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</si>
  <si>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</si>
  <si>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</si>
  <si>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</si>
  <si>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</si>
  <si>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</si>
  <si>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</si>
  <si>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</si>
  <si>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</si>
  <si>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</si>
  <si>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</si>
  <si>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</si>
  <si>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</si>
  <si>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</si>
  <si>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</si>
  <si>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</si>
  <si>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</si>
  <si>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</si>
  <si>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</si>
  <si>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</si>
  <si>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</si>
  <si>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</si>
  <si>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</si>
  <si>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</si>
  <si>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</si>
  <si>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</si>
  <si>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</si>
  <si>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</si>
  <si>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</si>
  <si>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</si>
  <si>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</si>
  <si>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</si>
  <si>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</si>
  <si>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</si>
  <si>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</si>
  <si>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</si>
  <si>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</si>
  <si>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</si>
  <si>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</si>
  <si>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</si>
  <si>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</si>
  <si>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</si>
  <si>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</si>
  <si>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</si>
  <si>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</si>
  <si>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</si>
  <si>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</si>
  <si>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</si>
  <si>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</si>
  <si>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</si>
  <si>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</si>
  <si>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</si>
  <si>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</si>
  <si>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</si>
  <si>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</si>
  <si>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</si>
  <si>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</si>
  <si>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</si>
  <si>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</si>
  <si>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</si>
  <si>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</si>
  <si>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</si>
  <si>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</si>
  <si>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</si>
  <si>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</si>
  <si>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</si>
  <si>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</si>
  <si>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</si>
  <si>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</si>
  <si>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</si>
  <si>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</si>
  <si>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</si>
  <si>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</si>
  <si>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</si>
  <si>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</si>
  <si>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</si>
  <si>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</si>
  <si>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</si>
  <si>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</si>
  <si>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</si>
  <si>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</si>
  <si>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</si>
  <si>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</si>
  <si>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</si>
  <si>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</si>
  <si>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</si>
  <si>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</si>
  <si>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</si>
  <si>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</si>
  <si>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</si>
  <si>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</si>
  <si>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</si>
  <si>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</si>
  <si>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</si>
  <si>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</si>
  <si>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</si>
  <si>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</si>
  <si>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</si>
  <si>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</si>
  <si>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</si>
  <si>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</si>
  <si>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</si>
  <si>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</si>
  <si>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</si>
  <si>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</si>
  <si>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</si>
  <si>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</si>
  <si>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</si>
  <si>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</si>
  <si>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</si>
  <si>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</si>
  <si>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</si>
  <si>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</si>
  <si>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</si>
  <si>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</si>
  <si>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</si>
  <si>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</si>
  <si>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</si>
  <si>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</si>
  <si>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</si>
  <si>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</si>
  <si>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</si>
  <si>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</si>
  <si>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</si>
  <si>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</si>
  <si>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</si>
  <si>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</si>
  <si>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</si>
  <si>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</si>
  <si>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</si>
  <si>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</si>
  <si>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</si>
  <si>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</si>
  <si>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</si>
  <si>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</si>
  <si>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</si>
  <si>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</si>
  <si>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</si>
  <si>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</si>
  <si>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</si>
  <si>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</si>
  <si>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</si>
  <si>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</si>
  <si>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</si>
  <si>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</si>
  <si>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</si>
  <si>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</si>
  <si>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</si>
  <si>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</si>
  <si>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</si>
  <si>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</si>
  <si>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</si>
  <si>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</si>
  <si>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</si>
  <si>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</si>
  <si>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</si>
  <si>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</si>
  <si>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</si>
  <si>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</si>
  <si>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</si>
  <si>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</si>
  <si>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</si>
  <si>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</si>
  <si>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</si>
  <si>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</si>
  <si>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</si>
  <si>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</si>
  <si>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</si>
  <si>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</si>
  <si>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</si>
  <si>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</si>
  <si>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</si>
  <si>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</si>
  <si>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</si>
  <si>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</si>
  <si>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</si>
  <si>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</si>
  <si>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</si>
  <si>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</si>
  <si>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</si>
  <si>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</si>
  <si>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</si>
  <si>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</si>
  <si>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</si>
  <si>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</si>
  <si>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</si>
  <si>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</si>
  <si>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</si>
  <si>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</si>
  <si>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</si>
  <si>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</si>
  <si>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</si>
  <si>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</si>
  <si>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</si>
  <si>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</si>
  <si>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</si>
  <si>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</si>
  <si>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</si>
  <si>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</si>
  <si>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</si>
  <si>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</si>
  <si>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</si>
  <si>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</si>
  <si>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</si>
  <si>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</si>
  <si>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</si>
  <si>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</si>
  <si>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</si>
  <si>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</si>
  <si>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</si>
  <si>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</si>
  <si>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</si>
  <si>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</si>
  <si>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</si>
  <si>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</si>
  <si>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</si>
  <si>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</si>
  <si>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</si>
  <si>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</si>
  <si>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</si>
  <si>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</si>
  <si>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</si>
  <si>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</si>
  <si>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</si>
  <si>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</si>
  <si>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</si>
  <si>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</si>
  <si>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</si>
  <si>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</si>
  <si>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</si>
  <si>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</si>
  <si>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</si>
  <si>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</si>
  <si>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</si>
  <si>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</si>
  <si>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</si>
  <si>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</si>
  <si>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</si>
  <si>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</si>
  <si>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</si>
  <si>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</si>
  <si>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</si>
  <si>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</si>
  <si>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</si>
  <si>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</si>
  <si>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</si>
  <si>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</si>
  <si>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</si>
  <si>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</si>
  <si>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</si>
  <si>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</si>
  <si>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</si>
  <si>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</si>
  <si>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</si>
  <si>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</si>
  <si>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</si>
  <si>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</si>
  <si>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</si>
  <si>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</si>
  <si>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</si>
  <si>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</si>
  <si>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</si>
  <si>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</si>
  <si>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</si>
  <si>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</si>
  <si>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</si>
  <si>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</si>
  <si>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</si>
  <si>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</si>
  <si>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</si>
  <si>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</si>
  <si>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</si>
  <si>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</si>
  <si>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</si>
  <si>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</si>
  <si>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</si>
  <si>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</si>
  <si>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</si>
  <si>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</si>
  <si>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</si>
  <si>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</si>
  <si>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</si>
  <si>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</si>
  <si>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</si>
  <si>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</si>
  <si>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</si>
  <si>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</si>
  <si>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</si>
  <si>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</si>
  <si>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</si>
  <si>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</si>
  <si>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</si>
  <si>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</si>
  <si>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</si>
  <si>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</si>
  <si>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</si>
  <si>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</si>
  <si>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</si>
  <si>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</si>
  <si>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</si>
  <si>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</si>
  <si>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</si>
  <si>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</si>
  <si>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</si>
  <si>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</si>
  <si>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</si>
  <si>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</si>
  <si>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</si>
  <si>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</si>
  <si>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</si>
  <si>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</si>
  <si>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</si>
  <si>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</si>
  <si>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</si>
  <si>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</si>
  <si>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</si>
  <si>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</si>
  <si>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</si>
  <si>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</si>
  <si>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</si>
  <si>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</si>
  <si>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</si>
  <si>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</si>
  <si>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</si>
  <si>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</si>
  <si>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</si>
  <si>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</si>
  <si>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</si>
  <si>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</si>
  <si>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</si>
  <si>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</si>
  <si>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</si>
  <si>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</si>
  <si>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</si>
  <si>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</si>
  <si>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</si>
  <si>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</si>
  <si>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</si>
  <si>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</si>
  <si>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</si>
  <si>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</si>
  <si>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</si>
  <si>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</si>
  <si>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</si>
  <si>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</si>
  <si>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</si>
  <si>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</si>
  <si>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</si>
  <si>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</si>
  <si>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</si>
  <si>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</si>
  <si>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</si>
  <si>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</si>
  <si>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</si>
  <si>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</si>
  <si>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</si>
  <si>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</si>
  <si>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</si>
  <si>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</si>
  <si>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</si>
  <si>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</si>
  <si>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</si>
  <si>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</si>
  <si>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</si>
  <si>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</si>
  <si>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</si>
  <si>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</si>
  <si>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</si>
  <si>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</si>
  <si>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</si>
  <si>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</si>
  <si>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</si>
  <si>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</si>
  <si>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</si>
  <si>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</si>
  <si>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</si>
  <si>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</si>
  <si>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</si>
  <si>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</si>
  <si>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</si>
  <si>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</si>
  <si>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</si>
  <si>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</si>
  <si>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</si>
  <si>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</si>
  <si>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</si>
  <si>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</si>
  <si>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</si>
  <si>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</si>
  <si>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</si>
  <si>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</si>
  <si>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</si>
  <si>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</si>
  <si>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</si>
  <si>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</si>
  <si>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</si>
  <si>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</si>
  <si>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</si>
  <si>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</si>
  <si>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</si>
  <si>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</si>
  <si>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</si>
  <si>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</si>
  <si>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</si>
  <si>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</si>
  <si>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</si>
  <si>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</si>
  <si>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</si>
  <si>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</si>
  <si>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</si>
  <si>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</si>
  <si>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</si>
  <si>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</si>
  <si>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</si>
  <si>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</si>
  <si>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</si>
  <si>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</si>
  <si>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</si>
  <si>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</si>
  <si>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</si>
  <si>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</si>
  <si>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</si>
  <si>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</si>
  <si>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</si>
  <si>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</si>
  <si>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</si>
  <si>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</si>
  <si>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</si>
  <si>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</si>
  <si>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</si>
  <si>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</si>
  <si>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</si>
  <si>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</si>
  <si>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</si>
  <si>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</si>
  <si>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</si>
  <si>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</si>
  <si>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</si>
  <si>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</si>
  <si>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</si>
  <si>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</si>
  <si>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</si>
  <si>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</si>
  <si>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</si>
  <si>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</si>
  <si>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</si>
  <si>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</si>
  <si>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</si>
  <si>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</si>
  <si>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</si>
  <si>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</si>
  <si>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</si>
  <si>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</si>
  <si>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</si>
  <si>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</si>
  <si>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</si>
  <si>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</si>
  <si>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</si>
  <si>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</si>
  <si>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</si>
  <si>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</si>
  <si>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</si>
  <si>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</si>
  <si>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</si>
  <si>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</si>
  <si>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</si>
  <si>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</si>
  <si>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</si>
  <si>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</si>
  <si>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</si>
  <si>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</si>
  <si>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</si>
  <si>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</si>
  <si>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</si>
  <si>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</si>
  <si>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</si>
  <si>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</si>
  <si>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</si>
  <si>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</si>
  <si>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</si>
  <si>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</si>
  <si>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</si>
  <si>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</si>
  <si>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</si>
  <si>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</si>
  <si>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</si>
  <si>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</si>
  <si>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</si>
  <si>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</si>
  <si>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</si>
  <si>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</si>
  <si>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</si>
  <si>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</si>
  <si>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</si>
  <si>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</si>
  <si>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</si>
  <si>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</si>
  <si>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</si>
  <si>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</si>
  <si>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</si>
  <si>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</si>
  <si>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</si>
  <si>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</si>
  <si>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</si>
  <si>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</si>
  <si>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</si>
  <si>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</si>
  <si>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</si>
  <si>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</si>
  <si>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</si>
  <si>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</si>
  <si>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</si>
  <si>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</si>
  <si>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</si>
  <si>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</si>
  <si>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</si>
  <si>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</si>
  <si>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</si>
  <si>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</si>
  <si>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</si>
  <si>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</si>
  <si>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</si>
  <si>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</si>
  <si>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</si>
  <si>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</si>
  <si>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</si>
  <si>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</si>
  <si>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</si>
  <si>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</si>
  <si>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</si>
  <si>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</si>
  <si>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</si>
  <si>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</si>
  <si>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</si>
  <si>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</si>
  <si>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</si>
  <si>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</si>
  <si>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</si>
  <si>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</si>
  <si>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</si>
  <si>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</si>
  <si>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</si>
  <si>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</si>
  <si>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</si>
  <si>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</si>
  <si>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</si>
  <si>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</si>
  <si>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</si>
  <si>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</si>
  <si>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</si>
  <si>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</si>
  <si>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</si>
  <si>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</si>
  <si>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</si>
  <si>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</si>
  <si>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</si>
  <si>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</si>
  <si>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</si>
  <si>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</si>
  <si>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</si>
  <si>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</si>
  <si>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</si>
  <si>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</si>
  <si>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</si>
  <si>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</si>
  <si>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</si>
  <si>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</si>
  <si>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</si>
  <si>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</si>
  <si>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</si>
  <si>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</si>
  <si>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</si>
  <si>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</si>
  <si>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</si>
  <si>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</si>
  <si>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</si>
  <si>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</si>
  <si>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</si>
  <si>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</si>
  <si>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</si>
  <si>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</si>
  <si>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</si>
  <si>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</si>
  <si>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</si>
  <si>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</si>
  <si>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</si>
  <si>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</si>
  <si>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</si>
  <si>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</si>
  <si>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</si>
  <si>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</si>
  <si>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</si>
  <si>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</si>
  <si>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</si>
  <si>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</si>
  <si>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</si>
  <si>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</si>
  <si>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</si>
  <si>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</si>
  <si>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</si>
  <si>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</si>
  <si>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</si>
  <si>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</si>
  <si>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</si>
  <si>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</si>
  <si>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</si>
  <si>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</si>
  <si>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</si>
  <si>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</si>
  <si>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</si>
  <si>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</si>
  <si>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</si>
  <si>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</si>
  <si>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</si>
  <si>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</si>
  <si>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</si>
  <si>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</si>
  <si>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</si>
  <si>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</si>
  <si>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</si>
  <si>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</si>
  <si>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</si>
  <si>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</si>
  <si>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</si>
  <si>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</si>
  <si>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</si>
  <si>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</si>
  <si>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</si>
  <si>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</si>
  <si>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</si>
  <si>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</si>
  <si>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</si>
  <si>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</si>
  <si>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</si>
  <si>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</si>
  <si>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</si>
  <si>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</si>
  <si>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</si>
  <si>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</si>
  <si>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</si>
  <si>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</si>
  <si>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</si>
  <si>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</si>
  <si>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</si>
  <si>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</si>
  <si>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</si>
  <si>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</si>
  <si>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</si>
  <si>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</si>
  <si>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</si>
  <si>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</si>
  <si>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</si>
  <si>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</si>
  <si>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</si>
  <si>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</si>
  <si>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</si>
  <si>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</si>
  <si>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</si>
  <si>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</si>
  <si>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</si>
  <si>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</si>
  <si>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</si>
  <si>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</si>
  <si>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</si>
  <si>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</si>
  <si>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</si>
  <si>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</si>
  <si>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</si>
  <si>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</si>
  <si>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</si>
  <si>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</si>
  <si>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</si>
  <si>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</si>
  <si>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</si>
  <si>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</si>
  <si>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</si>
  <si>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</si>
  <si>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</si>
  <si>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</si>
  <si>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</si>
  <si>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</si>
  <si>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</si>
  <si>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</si>
  <si>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</si>
  <si>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</si>
  <si>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</si>
  <si>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</si>
  <si>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</si>
  <si>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</si>
  <si>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</si>
  <si>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</si>
  <si>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</si>
  <si>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</si>
  <si>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</si>
  <si>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</si>
  <si>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</si>
  <si>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</si>
  <si>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</si>
  <si>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</si>
  <si>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</si>
  <si>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</si>
  <si>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</si>
  <si>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</si>
  <si>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</si>
  <si>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</si>
  <si>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</si>
  <si>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</si>
  <si>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</si>
  <si>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</si>
  <si>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</si>
  <si>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</si>
  <si>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</si>
  <si>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</si>
  <si>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</si>
  <si>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</si>
  <si>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</si>
  <si>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</si>
  <si>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</si>
  <si>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</si>
  <si>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</si>
  <si>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</si>
  <si>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</si>
  <si>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</si>
  <si>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</si>
  <si>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</si>
  <si>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</si>
  <si>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</si>
  <si>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</si>
  <si>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</si>
  <si>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</si>
  <si>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</si>
  <si>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</si>
  <si>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</si>
  <si>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</si>
  <si>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</si>
  <si>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</si>
  <si>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</si>
  <si>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</si>
  <si>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</si>
  <si>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</si>
  <si>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</si>
  <si>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</si>
  <si>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</si>
  <si>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</si>
  <si>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</si>
  <si>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</si>
  <si>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</si>
  <si>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</si>
  <si>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</si>
  <si>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</si>
  <si>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</si>
  <si>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</si>
  <si>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</si>
  <si>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</si>
  <si>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</si>
  <si>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</si>
  <si>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</si>
  <si>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</si>
  <si>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</si>
  <si>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</si>
  <si>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</si>
  <si>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</si>
  <si>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</si>
  <si>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</si>
  <si>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</si>
  <si>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</si>
  <si>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</si>
  <si>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</si>
  <si>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</si>
  <si>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</si>
  <si>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</si>
  <si>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</si>
  <si>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</si>
  <si>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</si>
  <si>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</si>
  <si>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</si>
  <si>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</si>
  <si>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</si>
  <si>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</si>
  <si>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</si>
  <si>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</si>
  <si>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</si>
  <si>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</si>
  <si>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</si>
  <si>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</si>
  <si>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</si>
  <si>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</si>
  <si>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</si>
  <si>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</si>
  <si>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</si>
  <si>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</si>
  <si>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</si>
  <si>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</si>
  <si>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</si>
  <si>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</si>
  <si>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</si>
  <si>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</si>
  <si>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</si>
  <si>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</si>
  <si>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</si>
  <si>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</si>
  <si>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</si>
  <si>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</si>
  <si>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</si>
  <si>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</si>
  <si>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</si>
  <si>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</si>
  <si>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</si>
  <si>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</si>
  <si>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</si>
  <si>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</si>
  <si>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</si>
  <si>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</si>
  <si>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</si>
  <si>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</si>
  <si>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</si>
  <si>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</si>
  <si>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</si>
  <si>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</si>
  <si>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</si>
  <si>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</si>
  <si>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</si>
  <si>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</si>
  <si>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</si>
  <si>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</si>
  <si>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</si>
  <si>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</si>
  <si>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</si>
  <si>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</si>
  <si>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</si>
  <si>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</si>
  <si>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</si>
  <si>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</si>
  <si>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</si>
  <si>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</si>
  <si>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</si>
  <si>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</si>
  <si>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</si>
  <si>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</si>
  <si>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</si>
  <si>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</si>
  <si>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</si>
  <si>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</si>
  <si>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</si>
  <si>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</si>
  <si>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</si>
  <si>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</si>
  <si>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</si>
  <si>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</si>
  <si>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</si>
  <si>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</si>
  <si>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</si>
  <si>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</si>
  <si>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</si>
  <si>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</si>
  <si>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</si>
  <si>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</si>
  <si>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</si>
  <si>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</si>
  <si>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</si>
  <si>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</si>
  <si>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</si>
  <si>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</si>
  <si>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</si>
  <si>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</si>
  <si>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</si>
  <si>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</si>
  <si>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</si>
  <si>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</si>
  <si>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</si>
  <si>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</si>
  <si>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</si>
  <si>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</si>
  <si>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</si>
  <si>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</si>
  <si>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</si>
  <si>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</si>
  <si>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</si>
  <si>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</si>
  <si>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</si>
  <si>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</si>
  <si>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</si>
  <si>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</si>
  <si>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</si>
  <si>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</si>
  <si>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</si>
  <si>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</si>
  <si>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</si>
  <si>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</si>
  <si>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</si>
  <si>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</si>
  <si>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</si>
  <si>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</si>
  <si>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</si>
  <si>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</si>
  <si>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</si>
  <si>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</si>
  <si>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</si>
  <si>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</si>
  <si>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</si>
  <si>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</si>
  <si>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</si>
  <si>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</si>
  <si>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</si>
  <si>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</si>
  <si>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</si>
  <si>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</si>
  <si>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</si>
  <si>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</si>
  <si>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</si>
  <si>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</si>
  <si>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</si>
  <si>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</si>
  <si>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</si>
  <si>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</si>
  <si>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</si>
  <si>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</si>
  <si>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</si>
  <si>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</si>
  <si>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</si>
  <si>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</si>
  <si>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</si>
  <si>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</si>
  <si>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</si>
  <si>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</si>
  <si>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</si>
  <si>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</si>
  <si>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</si>
  <si>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</si>
  <si>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</si>
  <si>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</si>
  <si>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</si>
  <si>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</si>
  <si>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</si>
  <si>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</si>
  <si>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</si>
  <si>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</si>
  <si>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</si>
  <si>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</si>
  <si>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</si>
  <si>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</si>
  <si>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</si>
  <si>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</si>
  <si>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</si>
  <si>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</si>
  <si>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</si>
  <si>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</si>
  <si>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</si>
  <si>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</si>
  <si>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</si>
  <si>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</si>
  <si>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</si>
  <si>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</si>
  <si>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</si>
  <si>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</si>
  <si>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</si>
  <si>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</si>
  <si>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</si>
  <si>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</si>
  <si>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</si>
  <si>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</si>
  <si>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</si>
  <si>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</si>
  <si>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</si>
  <si>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</si>
  <si>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</si>
  <si>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</si>
  <si>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</si>
  <si>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</si>
  <si>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</si>
  <si>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</si>
  <si>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</si>
  <si>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</si>
  <si>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</si>
  <si>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</si>
  <si>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</si>
  <si>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</si>
  <si>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</si>
  <si>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</si>
  <si>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</si>
  <si>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</si>
  <si>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</si>
  <si>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</si>
  <si>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</si>
  <si>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</si>
  <si>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</si>
  <si>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</si>
  <si>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</si>
  <si>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</si>
  <si>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</si>
  <si>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</si>
  <si>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</si>
  <si>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</si>
  <si>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</si>
  <si>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</si>
  <si>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</si>
  <si>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</si>
  <si>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</si>
  <si>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</si>
  <si>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</si>
  <si>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</si>
  <si>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</si>
  <si>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</si>
  <si>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</si>
  <si>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</si>
  <si>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</si>
  <si>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</si>
  <si>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</si>
  <si>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</si>
  <si>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</si>
  <si>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</si>
  <si>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</si>
  <si>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</si>
  <si>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</si>
  <si>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</si>
  <si>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</si>
  <si>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</si>
  <si>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</si>
  <si>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</si>
  <si>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</si>
  <si>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</si>
  <si>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</si>
  <si>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</si>
  <si>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</si>
  <si>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</si>
  <si>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</si>
  <si>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</si>
  <si>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</si>
  <si>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</si>
  <si>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</si>
  <si>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</si>
  <si>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</si>
  <si>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</si>
  <si>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</si>
  <si>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</si>
  <si>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</si>
  <si>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</si>
  <si>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</si>
  <si>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</si>
  <si>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</si>
  <si>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</si>
  <si>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</si>
  <si>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</si>
  <si>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</si>
  <si>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</si>
  <si>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</si>
  <si>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</si>
  <si>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</si>
  <si>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</si>
  <si>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</si>
  <si>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</si>
  <si>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</si>
  <si>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</si>
  <si>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</si>
  <si>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</si>
  <si>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</si>
  <si>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</si>
  <si>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</si>
  <si>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</si>
  <si>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</si>
  <si>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</si>
  <si>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</si>
  <si>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</si>
  <si>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</si>
  <si>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</si>
  <si>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</si>
  <si>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</si>
  <si>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</si>
  <si>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</si>
  <si>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</si>
  <si>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</si>
  <si>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</si>
  <si>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</si>
  <si>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</si>
  <si>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</si>
  <si>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</si>
  <si>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</si>
  <si>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</si>
  <si>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</si>
  <si>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</si>
  <si>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</si>
  <si>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</si>
  <si>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</si>
  <si>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</si>
  <si>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</si>
  <si>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</si>
  <si>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</si>
  <si>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</si>
  <si>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</si>
  <si>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</si>
  <si>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</si>
  <si>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</si>
  <si>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</si>
  <si>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</si>
  <si>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</si>
  <si>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</si>
  <si>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</si>
  <si>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</si>
  <si>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</si>
  <si>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</si>
  <si>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</si>
  <si>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</si>
  <si>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</si>
  <si>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</si>
  <si>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</si>
  <si>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</si>
  <si>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</si>
  <si>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</si>
  <si>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</si>
  <si>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</si>
  <si>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</si>
  <si>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</si>
  <si>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</si>
  <si>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</si>
  <si>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</si>
  <si>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</si>
  <si>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</si>
  <si>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</si>
  <si>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</si>
  <si>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</si>
  <si>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</si>
  <si>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</si>
  <si>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</si>
  <si>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</si>
  <si>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</si>
  <si>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</si>
  <si>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</si>
  <si>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</si>
  <si>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</si>
  <si>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</si>
  <si>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</si>
  <si>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</si>
  <si>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</si>
  <si>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</si>
  <si>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</si>
  <si>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</si>
  <si>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</si>
  <si>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</si>
  <si>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</si>
  <si>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</si>
  <si>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</si>
  <si>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</si>
  <si>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</si>
  <si>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</si>
  <si>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</si>
  <si>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</si>
  <si>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</si>
  <si>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</si>
  <si>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</si>
  <si>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</si>
  <si>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</si>
  <si>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</si>
  <si>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</si>
  <si>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</si>
  <si>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</si>
  <si>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</si>
  <si>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</si>
  <si>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</si>
  <si>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</si>
  <si>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</si>
  <si>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</si>
  <si>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</si>
  <si>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</si>
  <si>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</si>
  <si>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</si>
  <si>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</si>
  <si>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</si>
  <si>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</si>
  <si>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</si>
  <si>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</si>
  <si>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</si>
  <si>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</si>
  <si>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</si>
  <si>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</si>
  <si>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</si>
  <si>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</si>
  <si>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</si>
  <si>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</si>
  <si>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</si>
  <si>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</si>
  <si>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</si>
  <si>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</si>
  <si>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</si>
  <si>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</si>
  <si>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</si>
  <si>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</si>
  <si>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</si>
  <si>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</si>
  <si>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</si>
  <si>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</si>
  <si>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</si>
  <si>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</si>
  <si>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</si>
  <si>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</si>
  <si>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</si>
  <si>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</si>
  <si>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</si>
  <si>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</si>
  <si>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</si>
  <si>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</si>
  <si>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</si>
  <si>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</si>
  <si>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</si>
  <si>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</si>
  <si>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</si>
  <si>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</si>
  <si>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</si>
  <si>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</si>
  <si>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</si>
  <si>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</si>
  <si>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</si>
  <si>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</si>
  <si>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</si>
  <si>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</si>
  <si>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</si>
  <si>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</si>
  <si>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</si>
  <si>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</si>
  <si>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</si>
  <si>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</si>
  <si>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</si>
  <si>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</si>
  <si>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</si>
  <si>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</si>
  <si>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</si>
  <si>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</si>
  <si>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</si>
  <si>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</si>
  <si>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</si>
  <si>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</si>
  <si>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</si>
  <si>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</si>
  <si>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</si>
  <si>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</si>
  <si>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</si>
  <si>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</si>
  <si>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</si>
  <si>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</si>
  <si>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</si>
  <si>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</si>
  <si>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</si>
  <si>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</si>
  <si>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</si>
  <si>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</si>
  <si>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</si>
  <si>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</si>
  <si>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</si>
  <si>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</si>
  <si>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</si>
  <si>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</si>
  <si>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</si>
  <si>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</si>
  <si>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</si>
  <si>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</si>
  <si>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</si>
  <si>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</si>
  <si>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</si>
  <si>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</si>
  <si>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</si>
  <si>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</si>
  <si>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</si>
  <si>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</si>
  <si>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</si>
  <si>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</si>
  <si>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</si>
  <si>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</si>
  <si>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</si>
  <si>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</si>
  <si>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</si>
  <si>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</si>
  <si>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</si>
  <si>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</si>
  <si>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</si>
  <si>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</si>
  <si>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</si>
  <si>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</si>
  <si>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</si>
  <si>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</si>
  <si>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</si>
  <si>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</si>
  <si>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</si>
  <si>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</si>
  <si>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</si>
  <si>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</si>
  <si>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</si>
  <si>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</si>
  <si>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</si>
  <si>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</si>
  <si>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</si>
  <si>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</si>
  <si>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</si>
  <si>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</si>
  <si>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</si>
  <si>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</si>
  <si>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</si>
  <si>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</si>
  <si>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</si>
  <si>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</si>
  <si>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</si>
  <si>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</si>
  <si>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</si>
  <si>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</si>
  <si>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</si>
  <si>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</si>
  <si>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</si>
  <si>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</si>
  <si>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</si>
  <si>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</si>
  <si>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</si>
  <si>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</si>
  <si>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</si>
  <si>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</si>
  <si>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</si>
  <si>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</si>
  <si>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</si>
  <si>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</si>
  <si>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</si>
  <si>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</si>
  <si>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</si>
  <si>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</si>
  <si>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</si>
  <si>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</si>
  <si>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</si>
  <si>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</si>
  <si>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</si>
  <si>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</si>
  <si>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</si>
  <si>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</si>
  <si>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</si>
  <si>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</si>
  <si>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</si>
  <si>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</si>
  <si>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</si>
  <si>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</si>
  <si>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</si>
  <si>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</si>
  <si>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</si>
  <si>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</si>
  <si>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</si>
  <si>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</si>
  <si>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</si>
  <si>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</si>
  <si>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</si>
  <si>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</si>
  <si>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</si>
  <si>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</si>
  <si>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</si>
  <si>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</si>
  <si>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</si>
  <si>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</si>
  <si>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</si>
  <si>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</si>
  <si>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</si>
  <si>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</si>
  <si>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</si>
  <si>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</si>
  <si>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</si>
  <si>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</si>
  <si>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</si>
  <si>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</si>
  <si>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</si>
  <si>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</si>
  <si>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</si>
  <si>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</si>
  <si>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</si>
  <si>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</si>
  <si>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</si>
  <si>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</si>
  <si>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</si>
  <si>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</si>
  <si>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</si>
  <si>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</si>
  <si>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</si>
  <si>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</si>
  <si>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</si>
  <si>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</si>
  <si>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</si>
  <si>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</si>
  <si>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</si>
  <si>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</si>
  <si>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</si>
  <si>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</si>
  <si>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</si>
  <si>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</si>
  <si>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</si>
  <si>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</si>
  <si>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</si>
  <si>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</si>
  <si>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</si>
  <si>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</si>
  <si>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</si>
  <si>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</si>
  <si>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</si>
  <si>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</si>
  <si>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</si>
  <si>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</si>
  <si>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</si>
  <si>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</si>
  <si>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</si>
  <si>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</si>
  <si>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</si>
  <si>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</si>
  <si>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</si>
  <si>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</si>
  <si>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</si>
  <si>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</si>
  <si>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</si>
  <si>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</si>
  <si>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</si>
  <si>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</si>
  <si>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</si>
  <si>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</si>
  <si>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</si>
  <si>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</si>
  <si>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</si>
  <si>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</si>
  <si>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</si>
  <si>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</si>
  <si>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</si>
  <si>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</si>
  <si>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</si>
  <si>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</si>
  <si>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</si>
  <si>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</si>
  <si>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</si>
  <si>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</si>
  <si>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</si>
  <si>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</si>
  <si>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</si>
  <si>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</si>
  <si>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</si>
  <si>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</si>
  <si>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</si>
  <si>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</si>
  <si>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</si>
  <si>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</si>
  <si>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</si>
  <si>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</si>
  <si>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</si>
  <si>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</si>
  <si>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</si>
  <si>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</si>
  <si>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</si>
  <si>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</si>
  <si>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</si>
  <si>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</si>
  <si>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</si>
  <si>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</si>
  <si>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</si>
  <si>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</si>
  <si>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</si>
  <si>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</si>
  <si>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</si>
  <si>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</si>
  <si>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</si>
  <si>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</si>
  <si>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</si>
  <si>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</si>
  <si>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</si>
  <si>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</si>
  <si>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</si>
  <si>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</si>
  <si>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</si>
  <si>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</si>
  <si>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</si>
  <si>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</si>
  <si>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</si>
  <si>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</si>
  <si>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</si>
  <si>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</si>
  <si>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</si>
  <si>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</si>
  <si>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</si>
  <si>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</si>
  <si>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</si>
  <si>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</si>
  <si>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</si>
  <si>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</si>
  <si>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</si>
  <si>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</si>
  <si>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</si>
  <si>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</si>
  <si>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</si>
  <si>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</si>
  <si>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</si>
  <si>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</si>
  <si>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</si>
  <si>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</si>
  <si>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</si>
  <si>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</si>
  <si>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</si>
  <si>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</si>
  <si>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</si>
  <si>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</si>
  <si>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</si>
  <si>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</si>
  <si>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</si>
  <si>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</si>
  <si>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</si>
  <si>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</si>
  <si>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</si>
  <si>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</si>
  <si>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</si>
  <si>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</si>
  <si>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</si>
  <si>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</si>
  <si>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</si>
  <si>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</si>
  <si>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</si>
  <si>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</si>
  <si>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</si>
  <si>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</si>
  <si>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</si>
  <si>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</si>
  <si>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</si>
  <si>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</si>
  <si>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</si>
  <si>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</si>
  <si>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</si>
  <si>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</si>
  <si>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</si>
  <si>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</si>
  <si>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</si>
  <si>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</si>
  <si>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</si>
  <si>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</si>
  <si>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</si>
  <si>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</si>
  <si>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</si>
  <si>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</si>
  <si>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</si>
  <si>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</si>
  <si>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</si>
  <si>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</si>
  <si>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</si>
  <si>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</si>
  <si>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</si>
  <si>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</si>
  <si>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</si>
  <si>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</si>
  <si>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</si>
  <si>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</si>
  <si>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</si>
  <si>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</si>
  <si>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</si>
  <si>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</si>
  <si>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</si>
  <si>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</si>
  <si>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</si>
  <si>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</si>
  <si>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</si>
  <si>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</si>
  <si>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</si>
  <si>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</si>
  <si>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</si>
  <si>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</si>
  <si>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</si>
  <si>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</si>
  <si>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</si>
  <si>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</si>
  <si>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</si>
  <si>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</si>
  <si>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</si>
  <si>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</si>
  <si>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</si>
  <si>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</si>
  <si>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</si>
  <si>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</si>
  <si>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</si>
  <si>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</si>
  <si>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</si>
  <si>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</si>
  <si>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</si>
  <si>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</si>
  <si>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</si>
  <si>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</si>
  <si>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</si>
  <si>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</si>
  <si>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</si>
  <si>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</si>
  <si>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</si>
  <si>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</si>
  <si>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</si>
  <si>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</si>
  <si>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</si>
  <si>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</si>
  <si>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</si>
  <si>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</si>
  <si>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</si>
  <si>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</si>
  <si>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</si>
  <si>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</si>
  <si>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</si>
  <si>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</si>
  <si>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</si>
  <si>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</si>
  <si>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</si>
  <si>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</si>
  <si>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</si>
  <si>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</si>
  <si>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</si>
  <si>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</si>
  <si>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</si>
  <si>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</si>
  <si>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</si>
  <si>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</si>
  <si>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</si>
  <si>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</si>
  <si>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</si>
  <si>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</si>
  <si>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</si>
  <si>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</si>
  <si>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</si>
  <si>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</si>
  <si>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</si>
  <si>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</si>
  <si>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</si>
  <si>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</si>
  <si>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</si>
  <si>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</si>
  <si>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</si>
  <si>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</si>
  <si>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</si>
  <si>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</si>
  <si>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</si>
  <si>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</si>
  <si>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</si>
  <si>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</si>
  <si>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</si>
  <si>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</si>
  <si>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</si>
  <si>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</si>
  <si>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</si>
  <si>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</si>
  <si>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</si>
  <si>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</si>
  <si>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</si>
  <si>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</si>
  <si>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</si>
  <si>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</si>
  <si>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</si>
  <si>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</si>
  <si>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</si>
  <si>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</si>
  <si>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</si>
  <si>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</si>
  <si>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</si>
  <si>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</si>
  <si>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</si>
  <si>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</si>
  <si>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</si>
  <si>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</si>
  <si>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</si>
  <si>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</si>
  <si>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</si>
  <si>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</si>
  <si>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</si>
  <si>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</si>
  <si>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</si>
  <si>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</si>
  <si>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</si>
  <si>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</si>
  <si>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</si>
  <si>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</si>
  <si>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</si>
  <si>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</si>
  <si>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</si>
  <si>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</si>
  <si>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</si>
  <si>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</si>
  <si>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</si>
  <si>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</si>
  <si>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</si>
  <si>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</si>
  <si>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</si>
  <si>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</si>
  <si>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</si>
  <si>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</si>
  <si>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</si>
  <si>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</si>
  <si>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</si>
  <si>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</si>
  <si>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</si>
  <si>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</si>
  <si>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</si>
  <si>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</si>
  <si>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</si>
  <si>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</si>
  <si>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</si>
  <si>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</si>
  <si>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</si>
  <si>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</si>
  <si>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</si>
  <si>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</si>
  <si>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</si>
  <si>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</si>
  <si>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</si>
  <si>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</si>
  <si>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</si>
  <si>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</si>
  <si>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</si>
  <si>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</si>
  <si>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</si>
  <si>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</si>
  <si>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</si>
  <si>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</si>
  <si>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</si>
  <si>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</si>
  <si>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</si>
  <si>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</si>
  <si>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</si>
  <si>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</si>
  <si>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</si>
  <si>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</si>
  <si>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</si>
  <si>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</si>
  <si>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</si>
  <si>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</si>
  <si>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</si>
  <si>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</si>
  <si>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</si>
  <si>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</si>
  <si>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</si>
  <si>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</si>
  <si>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</si>
  <si>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</si>
  <si>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</si>
  <si>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</si>
  <si>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</si>
  <si>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</si>
  <si>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</si>
  <si>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</si>
  <si>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</si>
  <si>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</si>
  <si>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</si>
  <si>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</si>
  <si>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</si>
  <si>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</si>
  <si>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</si>
  <si>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</si>
  <si>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</si>
  <si>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</si>
  <si>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</si>
  <si>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</si>
  <si>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</si>
  <si>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</si>
  <si>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</si>
  <si>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</si>
  <si>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</si>
  <si>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</si>
  <si>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</si>
  <si>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</si>
  <si>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</si>
  <si>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</si>
  <si>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</si>
  <si>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</si>
  <si>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</si>
  <si>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</si>
  <si>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</si>
  <si>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</si>
  <si>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</si>
  <si>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</si>
  <si>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</si>
  <si>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</si>
  <si>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</si>
  <si>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</si>
  <si>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</si>
  <si>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</si>
  <si>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</si>
  <si>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</si>
  <si>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</si>
  <si>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</si>
  <si>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</si>
  <si>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</si>
  <si>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</si>
  <si>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</si>
  <si>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</si>
  <si>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</si>
  <si>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</si>
  <si>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</si>
  <si>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</si>
  <si>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</si>
  <si>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</si>
  <si>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</si>
  <si>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</si>
  <si>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</si>
  <si>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</si>
  <si>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</si>
  <si>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</si>
  <si>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</si>
  <si>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</si>
  <si>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</si>
  <si>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</si>
  <si>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</si>
  <si>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</si>
  <si>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</si>
  <si>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</si>
  <si>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</si>
  <si>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</si>
  <si>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</si>
  <si>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</si>
  <si>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</si>
  <si>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</si>
  <si>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</si>
  <si>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</si>
  <si>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</si>
  <si>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</si>
  <si>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</si>
  <si>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</si>
  <si>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</si>
  <si>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</si>
  <si>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</si>
  <si>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</si>
  <si>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</si>
  <si>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</si>
  <si>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</si>
  <si>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</si>
  <si>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</si>
  <si>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</si>
  <si>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</si>
  <si>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</si>
  <si>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</si>
  <si>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</si>
  <si>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</si>
  <si>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</si>
  <si>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</si>
  <si>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</si>
  <si>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</si>
  <si>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</si>
  <si>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</si>
  <si>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</si>
  <si>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</si>
  <si>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</si>
  <si>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</si>
  <si>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</si>
  <si>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</si>
  <si>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</si>
  <si>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</si>
  <si>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</si>
  <si>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</si>
  <si>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</si>
  <si>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</si>
  <si>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</si>
  <si>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</si>
  <si>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</si>
  <si>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</si>
  <si>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</si>
  <si>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</si>
  <si>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</si>
  <si>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</si>
  <si>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</si>
  <si>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</si>
  <si>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</si>
  <si>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</si>
  <si>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</si>
  <si>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</si>
  <si>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</si>
  <si>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</si>
  <si>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</si>
  <si>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</si>
  <si>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</si>
  <si>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</si>
  <si>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</si>
  <si>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</si>
  <si>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</si>
  <si>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</si>
  <si>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</si>
  <si>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</si>
  <si>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</si>
  <si>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</si>
  <si>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</si>
  <si>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</si>
  <si>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</si>
  <si>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</si>
  <si>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</si>
  <si>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</si>
  <si>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</si>
  <si>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</si>
  <si>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</si>
  <si>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</si>
  <si>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</si>
  <si>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</si>
  <si>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</si>
  <si>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</si>
  <si>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</si>
  <si>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</si>
  <si>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</si>
  <si>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</si>
  <si>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</si>
  <si>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</si>
  <si>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</si>
  <si>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</si>
  <si>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</si>
  <si>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</si>
  <si>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</si>
  <si>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</si>
  <si>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</si>
  <si>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</si>
  <si>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</si>
  <si>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</si>
  <si>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</si>
  <si>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</si>
  <si>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</si>
  <si>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</si>
  <si>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</si>
  <si>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</si>
  <si>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</si>
  <si>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</si>
  <si>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</si>
  <si>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</si>
  <si>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</si>
  <si>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</si>
  <si>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</si>
  <si>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</si>
  <si>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</si>
  <si>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</si>
  <si>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</si>
  <si>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</si>
  <si>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</si>
  <si>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</si>
  <si>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</si>
  <si>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</si>
  <si>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</si>
  <si>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</si>
  <si>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</si>
  <si>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</si>
  <si>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</si>
  <si>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</si>
  <si>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</si>
  <si>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</si>
  <si>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</si>
  <si>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</si>
  <si>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</si>
  <si>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</si>
  <si>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</si>
  <si>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</si>
  <si>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</si>
  <si>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</si>
  <si>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</si>
  <si>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</si>
  <si>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</si>
  <si>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</si>
  <si>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</si>
  <si>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</si>
  <si>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</si>
  <si>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</si>
  <si>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</si>
  <si>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</si>
  <si>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</si>
  <si>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</si>
  <si>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</si>
  <si>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</si>
  <si>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</si>
  <si>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</si>
  <si>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</si>
  <si>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</si>
  <si>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</si>
  <si>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</si>
  <si>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</si>
  <si>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</si>
  <si>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</si>
  <si>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</si>
  <si>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</si>
  <si>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</si>
  <si>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</si>
  <si>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</si>
  <si>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</si>
  <si>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</si>
  <si>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</si>
  <si>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</si>
  <si>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</si>
  <si>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</si>
  <si>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</si>
  <si>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</si>
  <si>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</si>
  <si>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</si>
  <si>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</si>
  <si>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</si>
  <si>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</si>
  <si>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</si>
  <si>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</si>
  <si>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</si>
  <si>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</si>
  <si>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</si>
  <si>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</si>
  <si>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</si>
  <si>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</si>
  <si>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</si>
  <si>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</si>
  <si>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</si>
  <si>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</si>
  <si>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</si>
  <si>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</si>
  <si>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</si>
  <si>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</si>
  <si>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</si>
  <si>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</si>
  <si>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</si>
  <si>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</si>
  <si>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</si>
  <si>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</si>
  <si>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</si>
  <si>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</si>
  <si>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</si>
  <si>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</si>
  <si>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</si>
  <si>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</si>
  <si>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</si>
  <si>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</si>
  <si>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</si>
  <si>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</si>
  <si>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</si>
  <si>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</si>
  <si>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</si>
  <si>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</si>
  <si>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</si>
  <si>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</si>
  <si>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</si>
  <si>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</si>
  <si>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</si>
  <si>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</si>
  <si>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</si>
  <si>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</si>
  <si>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</si>
  <si>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</si>
  <si>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</si>
  <si>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</si>
  <si>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</si>
  <si>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</si>
  <si>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</si>
  <si>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</si>
  <si>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</si>
  <si>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</si>
  <si>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</si>
  <si>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</si>
  <si>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</si>
  <si>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</si>
  <si>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</si>
  <si>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</si>
  <si>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</si>
  <si>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</si>
  <si>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</si>
  <si>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</si>
  <si>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</si>
  <si>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</si>
  <si>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</si>
  <si>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</si>
  <si>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</si>
  <si>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</si>
  <si>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</si>
  <si>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</si>
  <si>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</si>
  <si>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</si>
  <si>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</si>
  <si>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</si>
  <si>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</si>
  <si>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</si>
  <si>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</si>
  <si>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</si>
  <si>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</si>
  <si>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</si>
  <si>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</si>
  <si>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</si>
  <si>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</si>
  <si>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</si>
  <si>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</si>
  <si>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</si>
  <si>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</si>
  <si>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</si>
  <si>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</si>
  <si>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</si>
  <si>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</si>
  <si>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</si>
  <si>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</si>
  <si>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</si>
  <si>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</si>
  <si>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</si>
  <si>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</si>
  <si>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</si>
  <si>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</si>
  <si>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</si>
  <si>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</si>
  <si>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</si>
  <si>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</si>
  <si>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</si>
  <si>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</si>
  <si>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</si>
  <si>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</si>
  <si>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</si>
  <si>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</si>
  <si>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</si>
  <si>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</si>
  <si>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</si>
  <si>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</si>
  <si>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</si>
  <si>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</si>
  <si>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</si>
  <si>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</si>
  <si>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</si>
  <si>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</si>
  <si>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</si>
  <si>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</si>
  <si>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</si>
  <si>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</si>
  <si>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</si>
  <si>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</si>
  <si>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</si>
  <si>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</si>
  <si>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</si>
  <si>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</si>
  <si>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</si>
  <si>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</si>
  <si>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</si>
  <si>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</si>
  <si>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</si>
  <si>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</si>
  <si>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</si>
  <si>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</si>
  <si>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</si>
  <si>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</si>
  <si>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</si>
  <si>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</si>
  <si>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</si>
  <si>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</si>
  <si>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</si>
  <si>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</si>
  <si>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</si>
  <si>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</si>
  <si>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</si>
  <si>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</si>
  <si>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</si>
  <si>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</si>
  <si>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</si>
  <si>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</si>
  <si>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</si>
  <si>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</si>
  <si>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</si>
  <si>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</si>
  <si>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</si>
  <si>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</si>
  <si>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</si>
  <si>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</si>
  <si>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</si>
  <si>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</si>
  <si>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</si>
  <si>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</si>
  <si>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</si>
  <si>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</si>
  <si>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</si>
  <si>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</si>
  <si>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</si>
  <si>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</si>
  <si>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</si>
  <si>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</si>
  <si>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</si>
  <si>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</si>
  <si>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</si>
  <si>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</si>
  <si>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</si>
  <si>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</si>
  <si>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</si>
  <si>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</si>
  <si>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</si>
  <si>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</si>
  <si>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</si>
  <si>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</si>
  <si>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</si>
  <si>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</si>
  <si>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</si>
  <si>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</si>
  <si>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</si>
  <si>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</si>
  <si>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</si>
  <si>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</si>
  <si>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</si>
  <si>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</si>
  <si>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</si>
  <si>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</si>
  <si>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</si>
  <si>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</si>
  <si>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</si>
  <si>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</si>
  <si>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</si>
  <si>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</si>
  <si>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</si>
  <si>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</si>
  <si>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</si>
  <si>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</si>
  <si>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</si>
  <si>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</si>
  <si>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</si>
  <si>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</si>
  <si>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</si>
  <si>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</si>
  <si>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</si>
  <si>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</si>
  <si>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</si>
  <si>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</si>
  <si>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</si>
  <si>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</si>
  <si>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</si>
  <si>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</si>
  <si>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</si>
  <si>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</si>
  <si>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</si>
  <si>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</si>
  <si>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</si>
  <si>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</si>
  <si>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</si>
  <si>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</si>
  <si>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</si>
  <si>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</si>
  <si>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</si>
  <si>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</si>
  <si>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</si>
  <si>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</si>
  <si>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</si>
  <si>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</si>
  <si>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</si>
  <si>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</si>
  <si>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</si>
  <si>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</si>
  <si>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</si>
  <si>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</si>
  <si>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</si>
  <si>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</si>
  <si>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</si>
  <si>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</si>
  <si>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</si>
  <si>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</si>
  <si>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</si>
  <si>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</si>
  <si>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</si>
  <si>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</si>
  <si>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</si>
  <si>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</si>
  <si>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</si>
  <si>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</si>
  <si>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</si>
  <si>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</si>
  <si>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</si>
  <si>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</si>
  <si>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</si>
  <si>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</si>
  <si>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</si>
  <si>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</si>
  <si>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</si>
  <si>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</si>
  <si>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</si>
  <si>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</si>
  <si>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</si>
  <si>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</si>
  <si>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</si>
  <si>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</si>
  <si>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</si>
  <si>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</si>
  <si>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</si>
  <si>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</si>
  <si>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</si>
  <si>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</si>
  <si>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</si>
  <si>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</si>
  <si>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</si>
  <si>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</si>
  <si>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</si>
  <si>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</si>
  <si>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</si>
  <si>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</si>
  <si>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</si>
  <si>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</si>
  <si>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</si>
  <si>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</si>
  <si>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</si>
  <si>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</si>
  <si>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</si>
  <si>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</si>
  <si>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</si>
  <si>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</si>
  <si>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</si>
  <si>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</si>
  <si>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</si>
  <si>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</si>
  <si>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</si>
  <si>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</si>
  <si>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</si>
  <si>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</si>
  <si>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</si>
  <si>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</si>
  <si>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</si>
  <si>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</si>
  <si>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</si>
  <si>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</si>
  <si>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</si>
  <si>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</si>
  <si>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</si>
  <si>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</si>
  <si>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</si>
  <si>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</si>
  <si>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</si>
  <si>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</si>
  <si>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</si>
  <si>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</si>
  <si>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</si>
  <si>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</si>
  <si>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</si>
  <si>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</si>
  <si>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</si>
  <si>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</si>
  <si>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</si>
  <si>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</si>
  <si>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</si>
  <si>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</si>
  <si>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</si>
  <si>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</si>
  <si>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</si>
  <si>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</si>
  <si>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</si>
  <si>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</si>
  <si>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</si>
  <si>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</si>
  <si>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</si>
  <si>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</si>
  <si>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</si>
  <si>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</si>
  <si>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</si>
  <si>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</si>
  <si>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</si>
  <si>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</si>
  <si>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</si>
  <si>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</si>
  <si>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</si>
  <si>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</si>
  <si>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</si>
  <si>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</si>
  <si>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</si>
  <si>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</si>
  <si>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</si>
  <si>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</si>
  <si>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</si>
  <si>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</si>
  <si>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</si>
  <si>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</si>
  <si>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</si>
  <si>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</si>
  <si>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</si>
  <si>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</si>
  <si>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</si>
  <si>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</si>
  <si>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</si>
  <si>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</si>
  <si>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</si>
  <si>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</si>
  <si>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</si>
  <si>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</si>
  <si>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</si>
  <si>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</si>
  <si>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</si>
  <si>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</si>
  <si>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</si>
  <si>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</si>
  <si>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</si>
  <si>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</si>
  <si>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</si>
  <si>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</si>
  <si>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</si>
  <si>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</si>
  <si>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</si>
  <si>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</si>
  <si>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</si>
  <si>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</si>
  <si>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</si>
  <si>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</si>
  <si>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</si>
  <si>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</si>
  <si>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</si>
  <si>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</si>
  <si>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</si>
  <si>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</si>
  <si>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</si>
  <si>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</si>
  <si>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</si>
  <si>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</si>
  <si>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</si>
  <si>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</si>
  <si>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</si>
  <si>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</si>
  <si>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</si>
  <si>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</si>
  <si>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</si>
  <si>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</si>
  <si>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</si>
  <si>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</si>
  <si>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</si>
  <si>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</si>
  <si>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</si>
  <si>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</si>
  <si>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</si>
  <si>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</si>
  <si>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</si>
  <si>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</si>
  <si>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</si>
  <si>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</si>
  <si>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</si>
  <si>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</si>
  <si>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</si>
  <si>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</si>
  <si>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</si>
  <si>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</si>
  <si>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</si>
  <si>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</si>
  <si>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</si>
  <si>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</si>
  <si>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</si>
  <si>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</si>
  <si>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</si>
  <si>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</si>
  <si>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</si>
  <si>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</si>
  <si>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</si>
  <si>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</si>
  <si>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</si>
  <si>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</si>
  <si>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</si>
  <si>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</si>
  <si>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</si>
  <si>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</si>
  <si>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</si>
  <si>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</si>
  <si>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</si>
  <si>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</si>
  <si>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</si>
  <si>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</si>
  <si>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</si>
  <si>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</si>
  <si>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</si>
  <si>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</si>
  <si>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</si>
  <si>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</si>
  <si>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</si>
  <si>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</si>
  <si>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</si>
  <si>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</si>
  <si>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</si>
  <si>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</si>
  <si>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</si>
  <si>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</si>
  <si>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</si>
  <si>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</si>
  <si>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</si>
  <si>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</si>
  <si>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</si>
  <si>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</si>
  <si>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</si>
  <si>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</si>
  <si>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</si>
  <si>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</si>
  <si>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</si>
  <si>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</si>
  <si>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</si>
  <si>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</si>
  <si>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</si>
  <si>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</si>
  <si>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</si>
  <si>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</si>
  <si>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</si>
  <si>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</si>
  <si>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</si>
  <si>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</si>
  <si>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</si>
  <si>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</si>
  <si>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</si>
  <si>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</si>
  <si>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</si>
  <si>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</si>
  <si>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</si>
  <si>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</si>
  <si>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</si>
  <si>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</si>
  <si>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</si>
  <si>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</si>
  <si>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</si>
  <si>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</si>
  <si>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</si>
  <si>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</si>
  <si>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</si>
  <si>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</si>
  <si>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</si>
  <si>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</si>
  <si>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</si>
  <si>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</si>
  <si>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</si>
  <si>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</si>
  <si>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</si>
  <si>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</si>
  <si>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</si>
  <si>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</si>
  <si>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</si>
  <si>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</si>
  <si>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</si>
  <si>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</si>
  <si>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</si>
  <si>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</si>
  <si>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</si>
  <si>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</si>
  <si>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</si>
  <si>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</si>
  <si>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</si>
  <si>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</si>
  <si>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</si>
  <si>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</si>
  <si>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</si>
  <si>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</si>
  <si>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</si>
  <si>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</si>
  <si>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</si>
  <si>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</si>
  <si>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</si>
  <si>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</si>
  <si>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</si>
  <si>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</si>
  <si>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</si>
  <si>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</si>
  <si>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</si>
  <si>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</si>
  <si>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</si>
  <si>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</si>
  <si>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</si>
  <si>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</si>
  <si>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</si>
  <si>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</si>
  <si>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</si>
  <si>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</si>
  <si>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</si>
  <si>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</si>
  <si>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</si>
  <si>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</si>
  <si>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</si>
  <si>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</si>
  <si>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</si>
  <si>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</si>
  <si>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</si>
  <si>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</si>
  <si>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</si>
  <si>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</si>
  <si>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</si>
  <si>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</si>
  <si>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</si>
  <si>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</si>
  <si>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</si>
  <si>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</si>
  <si>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</si>
  <si>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</si>
  <si>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</si>
  <si>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</si>
  <si>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</si>
  <si>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</si>
  <si>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</si>
  <si>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</si>
  <si>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</si>
  <si>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</si>
  <si>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</si>
  <si>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</si>
  <si>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</si>
  <si>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</si>
  <si>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</si>
  <si>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</si>
  <si>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</si>
  <si>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</si>
  <si>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</si>
  <si>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</si>
  <si>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</si>
  <si>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</si>
  <si>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</si>
  <si>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</si>
  <si>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</si>
  <si>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</si>
  <si>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</si>
  <si>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</si>
  <si>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</si>
  <si>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</si>
  <si>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</si>
  <si>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</si>
  <si>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</si>
  <si>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</si>
  <si>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</si>
  <si>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</si>
  <si>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</si>
  <si>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</si>
  <si>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</si>
  <si>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</si>
  <si>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</si>
  <si>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</si>
  <si>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</si>
  <si>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</si>
  <si>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</si>
  <si>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</si>
  <si>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</si>
  <si>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</si>
  <si>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</si>
  <si>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</si>
  <si>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</si>
  <si>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</si>
  <si>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</si>
  <si>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</si>
  <si>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</si>
  <si>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</si>
  <si>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</si>
  <si>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</si>
  <si>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</si>
  <si>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</si>
  <si>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</si>
  <si>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</si>
  <si>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</si>
  <si>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</si>
  <si>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</si>
  <si>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</si>
  <si>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</si>
  <si>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</si>
  <si>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</si>
  <si>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</si>
  <si>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</si>
  <si>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</si>
  <si>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</si>
  <si>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</si>
  <si>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</si>
  <si>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</si>
  <si>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</si>
  <si>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</si>
  <si>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</si>
  <si>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</si>
  <si>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</si>
  <si>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</si>
  <si>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</si>
  <si>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</si>
  <si>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</si>
  <si>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</si>
  <si>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</si>
  <si>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</si>
  <si>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</si>
  <si>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</si>
  <si>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</si>
  <si>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</si>
  <si>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</si>
  <si>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</si>
  <si>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</si>
  <si>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</si>
  <si>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</si>
  <si>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</si>
  <si>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</si>
  <si>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</si>
  <si>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</si>
  <si>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</si>
  <si>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</si>
  <si>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</si>
  <si>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</si>
  <si>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</si>
  <si>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</si>
  <si>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</si>
  <si>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</si>
  <si>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</si>
  <si>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</si>
  <si>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</si>
  <si>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</si>
  <si>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</si>
  <si>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</si>
  <si>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</si>
  <si>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</si>
  <si>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</si>
  <si>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</si>
  <si>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</si>
  <si>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</si>
  <si>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</si>
  <si>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</si>
  <si>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</si>
  <si>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</si>
  <si>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</si>
  <si>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</si>
  <si>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</si>
  <si>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</si>
  <si>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</si>
  <si>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</si>
  <si>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</si>
  <si>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</si>
  <si>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</si>
  <si>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</si>
  <si>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</si>
  <si>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</si>
  <si>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</si>
  <si>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</si>
  <si>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</si>
  <si>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</si>
  <si>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</si>
  <si>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</si>
  <si>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</si>
  <si>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</si>
  <si>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</si>
  <si>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</si>
  <si>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</si>
  <si>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</si>
  <si>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</si>
  <si>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</si>
  <si>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</si>
  <si>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</si>
  <si>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</si>
  <si>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</si>
  <si>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</si>
  <si>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</si>
  <si>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</si>
  <si>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</si>
  <si>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</si>
  <si>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</si>
  <si>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</si>
  <si>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</si>
  <si>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</si>
  <si>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</si>
  <si>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</si>
  <si>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</si>
  <si>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</si>
  <si>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</si>
  <si>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</si>
  <si>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</si>
  <si>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</si>
  <si>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</si>
  <si>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</si>
  <si>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</si>
  <si>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</si>
  <si>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</si>
  <si>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</si>
  <si>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</si>
  <si>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</si>
  <si>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</si>
  <si>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</si>
  <si>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</si>
  <si>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</si>
  <si>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</si>
  <si>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</si>
  <si>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</si>
  <si>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</si>
  <si>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</si>
  <si>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</si>
  <si>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</si>
  <si>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</si>
  <si>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</si>
  <si>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</si>
  <si>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</si>
  <si>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</si>
  <si>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</si>
  <si>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</si>
  <si>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</si>
  <si>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</si>
  <si>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</si>
  <si>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</si>
  <si>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</si>
  <si>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</si>
  <si>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</si>
  <si>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</si>
  <si>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</si>
  <si>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</si>
  <si>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</si>
  <si>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</si>
  <si>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</si>
  <si>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</si>
  <si>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</si>
  <si>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</si>
  <si>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</si>
  <si>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</si>
  <si>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</si>
  <si>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</si>
  <si>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</si>
  <si>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</si>
  <si>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</si>
  <si>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</si>
  <si>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</si>
  <si>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</si>
  <si>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</si>
  <si>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</si>
  <si>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</si>
  <si>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</si>
  <si>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</si>
  <si>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</si>
  <si>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</si>
  <si>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</si>
  <si>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</si>
  <si>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</si>
  <si>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</si>
  <si>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</si>
  <si>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</si>
  <si>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</si>
  <si>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</si>
  <si>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</si>
  <si>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</si>
  <si>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</si>
  <si>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</si>
  <si>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</si>
  <si>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</si>
  <si>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</si>
  <si>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</si>
  <si>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</si>
  <si>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</si>
  <si>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</si>
  <si>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</si>
  <si>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</si>
  <si>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</si>
  <si>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</si>
  <si>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</si>
  <si>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</si>
  <si>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</si>
  <si>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</si>
  <si>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</si>
  <si>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</si>
  <si>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</si>
  <si>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</si>
  <si>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</si>
  <si>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</si>
  <si>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</si>
  <si>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</si>
  <si>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</si>
  <si>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</si>
  <si>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</si>
  <si>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</si>
  <si>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</si>
  <si>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</si>
  <si>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</si>
  <si>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</si>
  <si>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</si>
  <si>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</si>
  <si>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</si>
  <si>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</si>
  <si>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</si>
  <si>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</si>
  <si>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</si>
  <si>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</si>
  <si>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</si>
  <si>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</si>
  <si>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</si>
  <si>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</si>
  <si>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</si>
  <si>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</si>
  <si>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</si>
  <si>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</si>
  <si>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</si>
  <si>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</si>
  <si>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</si>
  <si>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</si>
  <si>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</si>
  <si>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</si>
  <si>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</si>
  <si>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</si>
  <si>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</si>
  <si>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</si>
  <si>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</si>
  <si>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</si>
  <si>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</si>
  <si>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</si>
  <si>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</si>
  <si>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</si>
  <si>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</si>
  <si>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</si>
  <si>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</si>
  <si>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</si>
  <si>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</si>
  <si>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</si>
  <si>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</si>
  <si>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</si>
  <si>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</si>
  <si>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</si>
  <si>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</si>
  <si>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</si>
  <si>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</si>
  <si>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</si>
  <si>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</si>
  <si>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</si>
  <si>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</si>
  <si>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</si>
  <si>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</si>
  <si>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</si>
  <si>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</si>
  <si>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</si>
  <si>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</si>
  <si>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</si>
  <si>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</si>
  <si>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</si>
  <si>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</si>
  <si>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</si>
  <si>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</si>
  <si>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</si>
  <si>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</si>
  <si>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</si>
  <si>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</si>
  <si>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</si>
  <si>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</si>
  <si>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</si>
  <si>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</si>
  <si>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</si>
  <si>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</si>
  <si>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</si>
  <si>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</si>
  <si>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</si>
  <si>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</si>
  <si>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</si>
  <si>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</si>
  <si>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</si>
  <si>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</si>
  <si>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</si>
  <si>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</si>
  <si>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</si>
  <si>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</si>
  <si>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</si>
  <si>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</si>
  <si>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</si>
  <si>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</si>
  <si>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</si>
  <si>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</si>
  <si>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</si>
  <si>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</si>
  <si>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</si>
  <si>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</si>
  <si>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</si>
  <si>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</si>
  <si>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</si>
  <si>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</si>
  <si>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</si>
  <si>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</si>
  <si>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</si>
  <si>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</si>
  <si>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</si>
  <si>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</si>
  <si>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</si>
  <si>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</si>
  <si>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</si>
  <si>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</si>
  <si>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</si>
  <si>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</si>
  <si>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</si>
  <si>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</si>
  <si>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</si>
  <si>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</si>
  <si>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</si>
  <si>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</si>
  <si>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</si>
  <si>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</si>
  <si>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</si>
  <si>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</si>
  <si>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</si>
  <si>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</si>
  <si>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</si>
  <si>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</si>
  <si>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</si>
  <si>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</si>
  <si>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</si>
  <si>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</si>
  <si>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</si>
  <si>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</si>
  <si>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</si>
  <si>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</si>
  <si>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</si>
  <si>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</si>
  <si>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</si>
  <si>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</si>
  <si>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</si>
  <si>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</si>
  <si>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</si>
  <si>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</si>
  <si>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</si>
  <si>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</si>
  <si>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</si>
  <si>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</si>
  <si>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</si>
  <si>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</si>
  <si>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</si>
  <si>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</si>
  <si>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</si>
  <si>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</si>
  <si>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</si>
  <si>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</si>
  <si>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</si>
  <si>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</si>
  <si>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</si>
  <si>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</si>
  <si>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</si>
  <si>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</si>
  <si>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</si>
  <si>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</si>
  <si>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</si>
  <si>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</si>
  <si>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</si>
  <si>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</si>
  <si>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</si>
  <si>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</si>
  <si>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</si>
  <si>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</si>
  <si>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</si>
  <si>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</si>
  <si>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</si>
  <si>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</si>
  <si>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</si>
  <si>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</si>
  <si>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</si>
  <si>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</si>
  <si>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</si>
  <si>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</si>
  <si>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</si>
  <si>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</si>
  <si>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</si>
  <si>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</si>
  <si>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</si>
  <si>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</si>
  <si>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</si>
  <si>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</si>
  <si>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</si>
  <si>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</si>
  <si>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</si>
  <si>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</si>
  <si>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</si>
  <si>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</si>
  <si>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</si>
  <si>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</si>
  <si>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</si>
  <si>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</si>
  <si>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</si>
  <si>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</si>
  <si>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</si>
  <si>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</si>
  <si>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</si>
  <si>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</si>
  <si>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</si>
  <si>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</si>
  <si>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</si>
  <si>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</si>
  <si>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</si>
  <si>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</si>
  <si>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</si>
  <si>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</si>
  <si>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</si>
  <si>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</si>
  <si>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</si>
  <si>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</si>
  <si>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</si>
  <si>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</si>
  <si>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</si>
  <si>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</si>
  <si>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</si>
  <si>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</si>
  <si>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</si>
  <si>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</si>
  <si>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</si>
  <si>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</si>
  <si>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</si>
  <si>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</si>
  <si>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</si>
  <si>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</si>
  <si>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</si>
  <si>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</si>
  <si>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</si>
  <si>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</si>
  <si>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</si>
  <si>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</si>
  <si>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</si>
  <si>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</si>
  <si>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</si>
  <si>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</si>
  <si>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</si>
  <si>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</si>
  <si>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</si>
  <si>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</si>
  <si>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</si>
  <si>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</si>
  <si>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</si>
  <si>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</si>
  <si>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</si>
  <si>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</si>
  <si>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</si>
  <si>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</si>
  <si>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</si>
  <si>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</si>
  <si>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</si>
  <si>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</si>
  <si>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</si>
  <si>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</si>
  <si>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</si>
  <si>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</si>
  <si>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</si>
  <si>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</si>
  <si>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</si>
  <si>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</si>
  <si>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</si>
  <si>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</si>
  <si>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</si>
  <si>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</si>
  <si>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</si>
  <si>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</si>
  <si>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</si>
  <si>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</si>
  <si>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</si>
  <si>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</si>
  <si>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</si>
  <si>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</si>
  <si>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</si>
  <si>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</si>
  <si>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</si>
  <si>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</si>
  <si>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</si>
  <si>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</si>
  <si>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</si>
  <si>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</si>
  <si>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</si>
  <si>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</si>
  <si>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</si>
  <si>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</si>
  <si>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</si>
  <si>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</si>
  <si>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</si>
  <si>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</si>
  <si>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</si>
  <si>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</si>
  <si>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</si>
  <si>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</si>
  <si>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</si>
  <si>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</si>
  <si>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</si>
  <si>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</si>
  <si>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</si>
  <si>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</si>
  <si>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</si>
  <si>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</si>
  <si>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</si>
  <si>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</si>
  <si>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</si>
  <si>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</si>
  <si>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</si>
  <si>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</si>
  <si>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</si>
  <si>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</si>
  <si>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</si>
  <si>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</si>
  <si>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</si>
  <si>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</si>
  <si>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</si>
  <si>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</si>
  <si>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</si>
  <si>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</si>
  <si>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</si>
  <si>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</si>
  <si>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</si>
  <si>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</si>
  <si>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</si>
  <si>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</si>
  <si>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</si>
  <si>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</si>
  <si>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</si>
  <si>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</si>
  <si>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</si>
  <si>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</si>
  <si>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</si>
  <si>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</si>
  <si>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</si>
  <si>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</si>
  <si>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</si>
  <si>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</si>
  <si>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</si>
  <si>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</si>
  <si>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</si>
  <si>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</si>
  <si>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</si>
  <si>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</si>
  <si>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</si>
  <si>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</si>
  <si>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</si>
  <si>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</si>
  <si>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</si>
  <si>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</si>
  <si>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</si>
  <si>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</si>
  <si>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</si>
  <si>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</si>
  <si>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</si>
  <si>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</si>
  <si>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</si>
  <si>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</si>
  <si>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</si>
  <si>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</si>
  <si>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</si>
  <si>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</si>
  <si>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</si>
  <si>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</si>
  <si>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</si>
  <si>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</si>
  <si>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</si>
  <si>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</si>
  <si>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</si>
  <si>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</si>
  <si>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</si>
  <si>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</si>
  <si>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</si>
  <si>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</si>
  <si>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</si>
  <si>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</si>
  <si>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</si>
  <si>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</si>
  <si>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</si>
  <si>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</si>
  <si>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</si>
  <si>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</si>
  <si>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</si>
  <si>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</si>
  <si>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</si>
  <si>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</si>
  <si>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</si>
  <si>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</si>
  <si>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</si>
  <si>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</si>
  <si>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</si>
  <si>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</si>
  <si>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</si>
  <si>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</si>
  <si>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</si>
  <si>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</si>
  <si>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</si>
  <si>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</si>
  <si>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</si>
  <si>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</si>
  <si>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</si>
  <si>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</si>
  <si>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</si>
  <si>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</si>
  <si>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</si>
  <si>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</si>
  <si>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</si>
  <si>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</si>
  <si>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</si>
  <si>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</si>
  <si>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</si>
  <si>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</si>
  <si>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</si>
  <si>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</si>
  <si>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</si>
  <si>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</si>
  <si>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</si>
  <si>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</si>
  <si>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</si>
  <si>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</si>
  <si>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</si>
  <si>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</si>
  <si>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</si>
  <si>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</si>
  <si>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</si>
  <si>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</si>
  <si>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</si>
  <si>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</si>
  <si>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</si>
  <si>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</si>
  <si>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</si>
  <si>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</si>
  <si>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</si>
  <si>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</si>
  <si>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</si>
  <si>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</si>
  <si>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</si>
  <si>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</si>
  <si>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</si>
  <si>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</si>
  <si>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</si>
  <si>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</si>
  <si>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</si>
  <si>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</si>
  <si>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</si>
  <si>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</si>
  <si>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</si>
  <si>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</si>
  <si>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</si>
  <si>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</si>
  <si>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</si>
  <si>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</si>
  <si>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</si>
  <si>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</si>
  <si>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</si>
  <si>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</si>
  <si>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</si>
  <si>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</si>
  <si>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</si>
  <si>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</si>
  <si>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</si>
  <si>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</si>
  <si>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</si>
  <si>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</si>
  <si>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</si>
  <si>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</si>
  <si>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</si>
  <si>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</si>
  <si>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</si>
  <si>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</si>
  <si>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</si>
  <si>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</si>
  <si>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</si>
  <si>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</si>
  <si>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</si>
  <si>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</si>
  <si>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</si>
  <si>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</si>
  <si>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</si>
  <si>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</si>
  <si>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</si>
  <si>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</si>
  <si>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</si>
  <si>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</si>
  <si>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</si>
  <si>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</si>
  <si>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</si>
  <si>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</si>
  <si>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</si>
  <si>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</si>
  <si>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</si>
  <si>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</si>
  <si>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</si>
  <si>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</si>
  <si>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</si>
  <si>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</si>
  <si>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</si>
  <si>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</si>
  <si>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</si>
  <si>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</si>
  <si>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</si>
  <si>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</si>
  <si>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</si>
  <si>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</si>
  <si>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</si>
  <si>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</si>
  <si>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</si>
  <si>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</si>
  <si>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</si>
  <si>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</si>
  <si>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</si>
  <si>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</si>
  <si>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</si>
  <si>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</si>
  <si>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</si>
  <si>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</si>
  <si>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</si>
  <si>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</si>
  <si>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</si>
  <si>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</si>
  <si>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</si>
  <si>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</si>
  <si>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</si>
  <si>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</si>
  <si>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</si>
  <si>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</si>
  <si>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</si>
  <si>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</si>
  <si>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</si>
  <si>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</si>
  <si>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</si>
  <si>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</si>
  <si>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</si>
  <si>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</si>
  <si>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</si>
  <si>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</si>
  <si>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</si>
  <si>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</si>
  <si>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</si>
  <si>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</si>
  <si>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</si>
  <si>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</si>
  <si>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</si>
  <si>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</si>
  <si>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</si>
  <si>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</si>
  <si>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</si>
  <si>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</si>
  <si>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</si>
  <si>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</si>
  <si>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</si>
  <si>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</si>
  <si>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</si>
  <si>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</si>
  <si>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</si>
  <si>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</si>
  <si>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</si>
  <si>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</si>
  <si>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</si>
  <si>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</si>
  <si>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</si>
  <si>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</si>
  <si>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</si>
  <si>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</si>
  <si>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</si>
  <si>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</si>
  <si>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</si>
  <si>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</si>
  <si>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</si>
  <si>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</si>
  <si>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</si>
  <si>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</si>
  <si>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</si>
  <si>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</si>
  <si>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</si>
  <si>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</si>
  <si>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</si>
  <si>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</si>
  <si>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</si>
  <si>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</si>
  <si>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</si>
  <si>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</si>
  <si>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</si>
  <si>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</si>
  <si>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</si>
  <si>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</si>
  <si>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</si>
  <si>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</si>
  <si>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</si>
  <si>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</si>
  <si>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</si>
  <si>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</si>
  <si>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</si>
  <si>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</si>
  <si>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</si>
  <si>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</si>
  <si>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</si>
  <si>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</si>
  <si>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</si>
  <si>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</si>
  <si>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</si>
  <si>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</si>
  <si>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</si>
  <si>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</si>
  <si>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</si>
  <si>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</si>
  <si>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</si>
  <si>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</si>
  <si>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</si>
  <si>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</si>
  <si>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</si>
  <si>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</si>
  <si>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</si>
  <si>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</si>
  <si>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</si>
  <si>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</si>
  <si>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</si>
  <si>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</si>
  <si>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</si>
  <si>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</si>
  <si>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</si>
  <si>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</si>
  <si>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</si>
  <si>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</si>
  <si>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</si>
  <si>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</si>
  <si>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</si>
  <si>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</si>
  <si>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</si>
  <si>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</si>
  <si>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</si>
  <si>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</si>
  <si>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</si>
  <si>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</si>
  <si>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</si>
  <si>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</si>
  <si>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</si>
  <si>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</si>
  <si>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</si>
  <si>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</si>
  <si>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</si>
  <si>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</si>
  <si>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</si>
  <si>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</si>
  <si>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</si>
  <si>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</si>
  <si>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</si>
  <si>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</si>
  <si>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</si>
  <si>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</si>
  <si>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</si>
  <si>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</si>
  <si>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</si>
  <si>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</si>
  <si>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</si>
  <si>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</si>
  <si>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</si>
  <si>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</si>
  <si>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</si>
  <si>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</si>
  <si>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</si>
  <si>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</si>
  <si>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</si>
  <si>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</si>
  <si>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</si>
  <si>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</si>
  <si>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</si>
  <si>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</si>
  <si>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</si>
  <si>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</si>
  <si>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</si>
  <si>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</si>
  <si>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</si>
  <si>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</si>
  <si>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</si>
  <si>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</si>
  <si>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</si>
  <si>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</si>
  <si>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</si>
  <si>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</si>
  <si>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</si>
  <si>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</si>
  <si>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</si>
  <si>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</si>
  <si>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</si>
  <si>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</si>
  <si>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</si>
  <si>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</si>
  <si>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</si>
  <si>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</si>
  <si>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</si>
  <si>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</si>
  <si>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</si>
  <si>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</si>
  <si>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</si>
  <si>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</si>
  <si>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</si>
  <si>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</si>
  <si>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</si>
  <si>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</si>
  <si>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</si>
  <si>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</si>
  <si>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</si>
  <si>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</si>
  <si>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</si>
  <si>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</si>
  <si>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</si>
  <si>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</si>
  <si>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</si>
  <si>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</si>
  <si>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</si>
  <si>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</si>
  <si>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</si>
  <si>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</si>
  <si>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</si>
  <si>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</si>
  <si>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</si>
  <si>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</si>
  <si>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</si>
  <si>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</si>
  <si>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</si>
  <si>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</si>
  <si>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</si>
  <si>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</si>
  <si>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</si>
  <si>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</si>
  <si>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</si>
  <si>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</si>
  <si>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</si>
  <si>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</si>
  <si>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</si>
  <si>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</si>
  <si>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</si>
  <si>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</si>
  <si>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</si>
  <si>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</si>
  <si>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</si>
  <si>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</si>
  <si>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</si>
  <si>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</si>
  <si>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</si>
  <si>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</si>
  <si>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</si>
  <si>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</si>
  <si>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</si>
  <si>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</si>
  <si>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</si>
  <si>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</si>
  <si>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</si>
  <si>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</si>
  <si>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</si>
  <si>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</si>
  <si>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</si>
  <si>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</si>
  <si>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</si>
  <si>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</si>
  <si>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</si>
  <si>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</si>
  <si>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</si>
  <si>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</si>
  <si>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</si>
  <si>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</si>
  <si>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</si>
  <si>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</si>
  <si>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</si>
  <si>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</si>
  <si>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</si>
  <si>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</si>
  <si>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</si>
  <si>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</si>
  <si>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</si>
  <si>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</si>
  <si>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</si>
  <si>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</si>
  <si>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</si>
  <si>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</si>
  <si>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</si>
  <si>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</si>
  <si>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</si>
  <si>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</si>
  <si>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</si>
  <si>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</si>
  <si>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</si>
  <si>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</si>
  <si>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</si>
  <si>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</si>
  <si>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</si>
  <si>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</si>
  <si>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</si>
  <si>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</si>
  <si>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</si>
  <si>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</si>
  <si>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</si>
  <si>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</si>
  <si>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</si>
  <si>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</si>
  <si>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</si>
  <si>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</si>
  <si>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</si>
  <si>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</si>
  <si>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</si>
  <si>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</si>
  <si>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</si>
  <si>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</si>
  <si>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</si>
  <si>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</si>
  <si>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</si>
  <si>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</si>
  <si>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</si>
  <si>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</si>
  <si>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</si>
  <si>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</si>
  <si>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</si>
  <si>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</si>
  <si>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</si>
  <si>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</si>
  <si>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</si>
  <si>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</si>
  <si>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</si>
  <si>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</si>
  <si>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</si>
  <si>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</si>
  <si>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</si>
  <si>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</si>
  <si>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</si>
  <si>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</si>
  <si>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</si>
  <si>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</si>
  <si>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</si>
  <si>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</si>
  <si>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</si>
  <si>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</si>
  <si>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</si>
  <si>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</si>
  <si>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</si>
  <si>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</si>
  <si>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</si>
  <si>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</si>
  <si>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</si>
  <si>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</si>
  <si>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</si>
  <si>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</si>
  <si>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</si>
  <si>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</si>
  <si>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</si>
  <si>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</si>
  <si>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</si>
  <si>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</si>
  <si>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</si>
  <si>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</si>
  <si>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</si>
  <si>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</si>
  <si>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</si>
  <si>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</si>
  <si>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</si>
  <si>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</si>
  <si>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</si>
  <si>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</si>
  <si>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</si>
  <si>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</si>
  <si>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</si>
  <si>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</si>
  <si>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</si>
  <si>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</si>
  <si>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</si>
  <si>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</si>
  <si>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</si>
  <si>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</si>
  <si>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</si>
  <si>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</si>
  <si>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</si>
  <si>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</si>
  <si>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</si>
  <si>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</si>
  <si>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</si>
  <si>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</si>
  <si>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</si>
  <si>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</si>
  <si>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</si>
  <si>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</si>
  <si>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</si>
  <si>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</si>
  <si>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</si>
  <si>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</si>
  <si>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</si>
  <si>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</si>
  <si>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</si>
  <si>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</si>
  <si>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</si>
  <si>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</si>
  <si>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</si>
  <si>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</si>
  <si>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</si>
  <si>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</si>
  <si>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</si>
  <si>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</si>
  <si>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</si>
  <si>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</si>
  <si>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</si>
  <si>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</si>
  <si>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</si>
  <si>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</si>
  <si>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</si>
  <si>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</si>
  <si>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</si>
  <si>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</si>
  <si>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</si>
  <si>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</si>
  <si>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</si>
  <si>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</si>
  <si>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</si>
  <si>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</si>
  <si>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</si>
  <si>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</si>
  <si>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</si>
  <si>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</si>
  <si>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</si>
  <si>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</si>
  <si>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</si>
  <si>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</si>
  <si>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</si>
  <si>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</si>
  <si>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</si>
  <si>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</si>
  <si>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</si>
  <si>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</si>
  <si>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</si>
  <si>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</si>
  <si>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</si>
  <si>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</si>
  <si>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</si>
  <si>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</si>
  <si>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</si>
  <si>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</si>
  <si>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</si>
  <si>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</si>
  <si>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</si>
  <si>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</si>
  <si>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</si>
  <si>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</si>
  <si>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</si>
  <si>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</si>
  <si>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</si>
  <si>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</si>
  <si>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</si>
  <si>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</si>
  <si>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</si>
  <si>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</si>
  <si>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</si>
  <si>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</si>
  <si>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</si>
  <si>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</si>
  <si>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</si>
  <si>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</si>
  <si>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</si>
  <si>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</si>
  <si>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</si>
  <si>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</si>
  <si>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</si>
  <si>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</si>
  <si>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</si>
  <si>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</si>
  <si>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</si>
  <si>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</si>
  <si>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</si>
  <si>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</si>
  <si>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</si>
  <si>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</si>
  <si>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</si>
  <si>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</si>
  <si>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</si>
  <si>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</si>
  <si>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</si>
  <si>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</si>
  <si>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</si>
  <si>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</si>
  <si>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</si>
  <si>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</si>
  <si>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</si>
  <si>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</si>
  <si>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</si>
  <si>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</si>
  <si>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</si>
  <si>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</si>
  <si>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</si>
  <si>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</si>
  <si>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</si>
  <si>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</si>
  <si>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</si>
  <si>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</si>
  <si>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</si>
  <si>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</si>
  <si>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</si>
  <si>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</si>
  <si>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</si>
  <si>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</si>
  <si>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</si>
  <si>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</si>
  <si>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</si>
  <si>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</si>
  <si>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</si>
  <si>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</si>
  <si>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</si>
  <si>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</si>
  <si>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</si>
  <si>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</si>
  <si>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</si>
  <si>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</si>
  <si>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</si>
  <si>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</si>
  <si>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</si>
  <si>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</si>
  <si>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</si>
  <si>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</si>
  <si>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</si>
  <si>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</si>
  <si>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</si>
  <si>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</si>
  <si>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</si>
  <si>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</si>
  <si>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</si>
  <si>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</si>
  <si>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</si>
  <si>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</si>
  <si>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</si>
  <si>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</si>
  <si>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</si>
  <si>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</si>
  <si>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</si>
  <si>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</si>
  <si>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</si>
  <si>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</si>
  <si>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</si>
  <si>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</si>
  <si>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</si>
  <si>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</si>
  <si>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</si>
  <si>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</si>
  <si>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</si>
  <si>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</si>
  <si>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</si>
  <si>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</si>
  <si>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</si>
  <si>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</si>
  <si>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</si>
  <si>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</si>
  <si>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</si>
  <si>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</si>
  <si>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</si>
  <si>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</si>
  <si>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</si>
  <si>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</si>
  <si>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</si>
  <si>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</si>
  <si>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</si>
  <si>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</si>
  <si>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</si>
  <si>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</si>
  <si>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</si>
  <si>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</si>
  <si>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</si>
  <si>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</si>
  <si>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</si>
  <si>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</si>
  <si>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</si>
  <si>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</si>
  <si>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</si>
  <si>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</si>
  <si>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</si>
  <si>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</si>
  <si>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</si>
  <si>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</si>
  <si>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</si>
  <si>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</si>
  <si>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</si>
  <si>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</si>
  <si>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</si>
  <si>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</si>
  <si>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</si>
  <si>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</si>
  <si>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</si>
  <si>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</si>
  <si>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</si>
  <si>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</si>
  <si>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</si>
  <si>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</si>
  <si>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</si>
  <si>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</si>
  <si>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</si>
  <si>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</si>
  <si>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</si>
  <si>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</si>
  <si>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</si>
  <si>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</si>
  <si>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</si>
  <si>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</si>
  <si>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</si>
  <si>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</si>
  <si>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</si>
  <si>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</si>
  <si>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</si>
  <si>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</si>
  <si>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</si>
  <si>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</si>
  <si>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</si>
  <si>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</si>
  <si>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</si>
  <si>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</si>
  <si>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</si>
  <si>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</si>
  <si>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</si>
  <si>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</si>
  <si>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</si>
  <si>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</si>
  <si>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</si>
  <si>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</si>
  <si>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</si>
  <si>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</si>
  <si>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</si>
  <si>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</si>
  <si>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</si>
  <si>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</si>
  <si>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</si>
  <si>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</si>
  <si>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</si>
  <si>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</si>
  <si>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</si>
  <si>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</si>
  <si>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</si>
  <si>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</si>
  <si>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</si>
  <si>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</si>
  <si>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</si>
  <si>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</si>
  <si>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</si>
  <si>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</si>
  <si>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</si>
  <si>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</si>
  <si>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</si>
  <si>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</si>
  <si>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</si>
  <si>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</si>
  <si>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</si>
  <si>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</si>
  <si>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</si>
  <si>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</si>
  <si>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</si>
  <si>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</si>
  <si>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</si>
  <si>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</si>
  <si>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</si>
  <si>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</si>
  <si>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</si>
  <si>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</si>
  <si>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</si>
  <si>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</si>
  <si>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</si>
  <si>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</si>
  <si>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</si>
  <si>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</si>
  <si>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</si>
  <si>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</si>
  <si>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</si>
  <si>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</si>
  <si>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</si>
  <si>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</si>
  <si>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</si>
  <si>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</si>
  <si>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</si>
  <si>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</si>
  <si>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</si>
  <si>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</si>
  <si>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</si>
  <si>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</si>
  <si>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</si>
  <si>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</si>
  <si>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</si>
  <si>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</si>
  <si>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</si>
  <si>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</si>
  <si>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</si>
  <si>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</si>
  <si>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</si>
  <si>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</si>
  <si>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</si>
  <si>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</si>
  <si>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</si>
  <si>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</si>
  <si>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</si>
  <si>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</si>
  <si>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</si>
  <si>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</si>
  <si>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</si>
  <si>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</si>
  <si>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</si>
  <si>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</si>
  <si>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</si>
  <si>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</si>
  <si>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</si>
  <si>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</si>
  <si>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</si>
  <si>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</si>
  <si>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</si>
  <si>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</si>
  <si>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</si>
  <si>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</si>
  <si>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</si>
  <si>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</si>
  <si>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</si>
  <si>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</si>
  <si>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</si>
  <si>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</si>
  <si>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</si>
  <si>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</si>
  <si>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</si>
  <si>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</si>
  <si>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</si>
  <si>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</si>
  <si>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</si>
  <si>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</si>
  <si>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</si>
  <si>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</si>
  <si>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</si>
  <si>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</si>
  <si>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</si>
  <si>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</si>
  <si>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</si>
  <si>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</si>
  <si>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</si>
  <si>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</si>
  <si>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</si>
  <si>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</si>
  <si>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</si>
  <si>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</si>
  <si>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</si>
  <si>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</si>
  <si>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</si>
  <si>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</si>
  <si>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</si>
  <si>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</si>
  <si>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</si>
  <si>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</si>
  <si>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</si>
  <si>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</si>
  <si>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</si>
  <si>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</si>
  <si>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</si>
  <si>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</si>
  <si>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</si>
  <si>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</si>
  <si>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</si>
  <si>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</si>
  <si>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</si>
  <si>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</si>
  <si>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</si>
  <si>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</si>
  <si>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</si>
  <si>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</si>
  <si>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</si>
  <si>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</si>
  <si>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</si>
  <si>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</si>
  <si>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</si>
  <si>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</si>
  <si>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</si>
  <si>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</si>
  <si>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</si>
  <si>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</si>
  <si>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</si>
  <si>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</si>
  <si>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</si>
  <si>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</si>
  <si>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</si>
  <si>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</si>
  <si>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</si>
  <si>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</si>
  <si>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</si>
  <si>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</si>
  <si>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</si>
  <si>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</si>
  <si>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</si>
  <si>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</si>
  <si>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</si>
  <si>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</si>
  <si>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</si>
  <si>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</si>
  <si>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</si>
  <si>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</si>
  <si>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</si>
  <si>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</si>
  <si>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</si>
  <si>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</si>
  <si>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</si>
  <si>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</si>
  <si>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</si>
  <si>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</si>
  <si>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</si>
  <si>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</si>
  <si>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</si>
  <si>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</si>
  <si>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</si>
  <si>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</si>
  <si>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</si>
  <si>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</si>
  <si>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</si>
  <si>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</si>
  <si>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</si>
  <si>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</si>
  <si>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</si>
  <si>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</si>
  <si>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</si>
  <si>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</si>
  <si>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</si>
  <si>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</si>
  <si>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</si>
  <si>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</si>
  <si>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</si>
  <si>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</si>
  <si>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</si>
  <si>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</si>
  <si>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</si>
  <si>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</si>
  <si>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</si>
  <si>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</si>
  <si>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</si>
  <si>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</si>
  <si>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</si>
  <si>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</si>
  <si>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</si>
  <si>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</si>
  <si>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</si>
  <si>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</si>
  <si>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</si>
  <si>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</si>
  <si>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</si>
  <si>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</si>
  <si>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</si>
  <si>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</si>
  <si>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</si>
  <si>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</si>
  <si>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</si>
  <si>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</si>
  <si>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</si>
  <si>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</si>
  <si>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</si>
  <si>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</si>
  <si>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</si>
  <si>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</si>
  <si>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</si>
  <si>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</si>
  <si>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</si>
  <si>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</si>
  <si>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</si>
  <si>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</si>
  <si>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</si>
  <si>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</si>
  <si>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</si>
  <si>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</si>
  <si>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</si>
  <si>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</si>
  <si>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</si>
  <si>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</si>
  <si>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</si>
  <si>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</si>
  <si>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</si>
  <si>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</si>
  <si>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</si>
  <si>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</si>
  <si>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</si>
  <si>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</si>
  <si>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</si>
  <si>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</si>
  <si>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</si>
  <si>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</si>
  <si>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</si>
  <si>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</si>
  <si>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</si>
  <si>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</si>
  <si>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</si>
  <si>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</si>
  <si>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</si>
  <si>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</si>
  <si>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</si>
  <si>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</si>
  <si>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</si>
  <si>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</si>
  <si>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</si>
  <si>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</si>
  <si>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</si>
  <si>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</si>
  <si>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</si>
  <si>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</si>
  <si>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</si>
  <si>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</si>
  <si>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</si>
  <si>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</si>
  <si>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</si>
  <si>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</si>
  <si>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</si>
  <si>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</si>
  <si>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</si>
  <si>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</si>
  <si>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</si>
  <si>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</si>
  <si>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</si>
  <si>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</si>
  <si>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</si>
  <si>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</si>
  <si>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</si>
  <si>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</si>
  <si>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</si>
  <si>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</si>
  <si>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</si>
  <si>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</si>
  <si>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</si>
  <si>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</si>
  <si>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</si>
  <si>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</si>
  <si>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</si>
  <si>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</si>
  <si>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</si>
  <si>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</si>
  <si>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</si>
  <si>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</si>
  <si>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</si>
  <si>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</si>
  <si>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</si>
  <si>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</si>
  <si>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</si>
  <si>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</si>
  <si>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</si>
  <si>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</si>
  <si>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</si>
  <si>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</si>
  <si>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</si>
  <si>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</si>
  <si>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</si>
  <si>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</si>
  <si>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</si>
  <si>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</si>
  <si>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</si>
  <si>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</si>
  <si>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</si>
  <si>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</si>
  <si>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</si>
  <si>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</si>
  <si>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</si>
  <si>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</si>
  <si>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</si>
  <si>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</si>
  <si>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</si>
  <si>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</si>
  <si>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</si>
  <si>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</si>
  <si>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</si>
  <si>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</si>
  <si>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</si>
  <si>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</si>
  <si>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</si>
  <si>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</si>
  <si>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</si>
  <si>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</si>
  <si>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</si>
  <si>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</si>
  <si>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</si>
  <si>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</si>
  <si>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</si>
  <si>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</si>
  <si>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</si>
  <si>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</si>
  <si>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</si>
  <si>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</si>
  <si>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</si>
  <si>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</si>
  <si>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</si>
  <si>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</si>
  <si>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</si>
  <si>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</si>
  <si>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</si>
  <si>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</si>
  <si>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</si>
  <si>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</si>
  <si>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</si>
  <si>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</si>
  <si>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</si>
  <si>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</si>
  <si>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</si>
  <si>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</si>
  <si>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</si>
  <si>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</si>
  <si>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</si>
  <si>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</si>
  <si>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</si>
  <si>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</si>
  <si>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</si>
  <si>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</si>
  <si>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</si>
  <si>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</si>
  <si>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</si>
  <si>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</si>
  <si>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</si>
  <si>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</si>
  <si>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</si>
  <si>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</si>
  <si>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</si>
  <si>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</si>
  <si>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</si>
  <si>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</si>
  <si>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</si>
  <si>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</si>
  <si>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</si>
  <si>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</si>
  <si>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</si>
  <si>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</si>
  <si>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</si>
  <si>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</si>
  <si>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</si>
  <si>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</si>
  <si>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</si>
  <si>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</si>
  <si>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</si>
  <si>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</si>
  <si>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</si>
  <si>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</si>
  <si>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</si>
  <si>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</si>
  <si>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</si>
  <si>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</si>
  <si>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</si>
  <si>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</si>
  <si>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</si>
  <si>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</si>
  <si>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</si>
  <si>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</si>
  <si>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</si>
  <si>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</si>
  <si>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</si>
  <si>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</si>
  <si>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</si>
  <si>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</si>
  <si>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</si>
  <si>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</si>
  <si>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</si>
  <si>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</si>
  <si>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</si>
  <si>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</si>
  <si>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</si>
  <si>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</si>
  <si>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</si>
  <si>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</si>
  <si>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</si>
  <si>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</si>
  <si>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</si>
  <si>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</si>
  <si>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</si>
  <si>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</si>
  <si>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</si>
  <si>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</si>
  <si>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</si>
  <si>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</si>
  <si>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</si>
  <si>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</si>
  <si>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</si>
  <si>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</si>
  <si>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</si>
  <si>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</si>
  <si>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</si>
  <si>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</si>
  <si>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</si>
  <si>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</si>
  <si>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</si>
  <si>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</si>
  <si>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</si>
  <si>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</si>
  <si>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</si>
  <si>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</si>
  <si>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</si>
  <si>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</si>
  <si>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</si>
  <si>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</si>
  <si>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</si>
  <si>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</si>
  <si>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</si>
  <si>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</si>
  <si>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</si>
  <si>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</si>
  <si>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</si>
  <si>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</si>
  <si>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</si>
  <si>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</si>
  <si>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</si>
  <si>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</si>
  <si>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</si>
  <si>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</si>
  <si>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</si>
  <si>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</si>
  <si>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</si>
  <si>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</si>
  <si>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</si>
  <si>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</si>
  <si>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</si>
  <si>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</si>
  <si>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</si>
  <si>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</si>
  <si>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</si>
  <si>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</si>
  <si>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</si>
  <si>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</si>
  <si>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</si>
  <si>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</si>
  <si>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</si>
  <si>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</si>
  <si>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</si>
  <si>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</si>
  <si>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</si>
  <si>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</si>
  <si>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</si>
  <si>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</si>
  <si>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</si>
  <si>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</si>
  <si>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</si>
  <si>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</si>
  <si>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</si>
  <si>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</si>
  <si>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</si>
  <si>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</si>
  <si>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</si>
  <si>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</si>
  <si>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</si>
  <si>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</si>
  <si>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</si>
  <si>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</si>
  <si>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</si>
  <si>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</si>
  <si>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</si>
  <si>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</si>
  <si>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</si>
  <si>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</si>
  <si>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</si>
  <si>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</si>
  <si>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</si>
  <si>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</si>
  <si>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</si>
  <si>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</si>
  <si>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</si>
  <si>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</si>
  <si>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</si>
  <si>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</si>
  <si>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</si>
  <si>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</si>
  <si>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</si>
  <si>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</si>
  <si>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</si>
  <si>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</si>
  <si>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</si>
  <si>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</si>
  <si>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</si>
  <si>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</si>
  <si>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</si>
  <si>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</si>
  <si>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</si>
  <si>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</si>
  <si>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</si>
  <si>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</si>
  <si>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</si>
  <si>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</si>
  <si>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</si>
  <si>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</si>
  <si>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</si>
  <si>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</si>
  <si>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</si>
  <si>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</si>
  <si>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</si>
  <si>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</si>
  <si>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</si>
  <si>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</si>
  <si>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</si>
  <si>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</si>
  <si>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</si>
  <si>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</si>
  <si>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</si>
  <si>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</si>
  <si>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</si>
  <si>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</si>
  <si>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</si>
  <si>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</si>
  <si>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</si>
  <si>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</si>
  <si>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</si>
  <si>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</si>
  <si>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</si>
  <si>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</si>
  <si>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</si>
  <si>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</si>
  <si>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</si>
  <si>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</si>
  <si>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</si>
  <si>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</si>
  <si>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</si>
  <si>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</si>
  <si>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</si>
  <si>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</si>
  <si>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</si>
  <si>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</si>
  <si>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</si>
  <si>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</si>
  <si>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</si>
  <si>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</si>
  <si>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</si>
  <si>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</si>
  <si>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</si>
  <si>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</si>
  <si>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</si>
  <si>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</si>
  <si>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</si>
  <si>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</si>
  <si>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</si>
  <si>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</si>
  <si>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</si>
  <si>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</si>
  <si>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</si>
  <si>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</si>
  <si>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</si>
  <si>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</si>
  <si>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</si>
  <si>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</si>
  <si>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</si>
  <si>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</si>
  <si>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</si>
  <si>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</si>
  <si>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</si>
  <si>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</si>
  <si>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</si>
  <si>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</si>
  <si>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</si>
  <si>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</si>
  <si>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</si>
  <si>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</si>
  <si>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</si>
  <si>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</si>
  <si>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</si>
  <si>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</si>
  <si>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</si>
  <si>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</si>
  <si>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</si>
  <si>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</si>
  <si>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</si>
  <si>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</si>
  <si>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</si>
  <si>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</si>
  <si>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</si>
  <si>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</si>
  <si>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</si>
  <si>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</si>
  <si>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</si>
  <si>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</si>
  <si>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</si>
  <si>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</si>
  <si>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</si>
  <si>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</si>
  <si>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</si>
  <si>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</si>
  <si>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</si>
  <si>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</si>
  <si>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</si>
  <si>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</si>
  <si>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</si>
  <si>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</si>
  <si>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</si>
  <si>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</si>
  <si>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</si>
  <si>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</si>
  <si>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</si>
  <si>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</si>
  <si>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</si>
  <si>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</si>
  <si>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</si>
  <si>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</si>
  <si>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</si>
  <si>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</si>
  <si>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</si>
  <si>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</si>
  <si>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</si>
  <si>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</si>
  <si>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</si>
  <si>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</si>
  <si>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</si>
  <si>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</si>
  <si>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</si>
  <si>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</si>
  <si>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</si>
  <si>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</si>
  <si>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</si>
  <si>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</si>
  <si>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</si>
  <si>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</si>
  <si>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</si>
  <si>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</si>
  <si>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</si>
  <si>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</si>
  <si>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</si>
  <si>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</si>
  <si>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</si>
  <si>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</si>
  <si>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</si>
  <si>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</si>
  <si>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</si>
  <si>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</si>
  <si>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</si>
  <si>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</si>
  <si>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</si>
  <si>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</si>
  <si>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</si>
  <si>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</si>
  <si>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</si>
  <si>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</si>
  <si>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</si>
  <si>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</si>
  <si>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</si>
  <si>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</si>
  <si>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</si>
  <si>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</si>
  <si>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</si>
  <si>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</si>
  <si>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</si>
  <si>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</si>
  <si>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</si>
  <si>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</si>
  <si>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</si>
  <si>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</si>
  <si>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</si>
  <si>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</si>
  <si>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</si>
  <si>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</si>
  <si>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</si>
  <si>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</si>
  <si>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</si>
  <si>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</si>
  <si>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</si>
  <si>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</si>
  <si>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</si>
  <si>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</si>
  <si>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</si>
  <si>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</si>
  <si>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</si>
  <si>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</si>
  <si>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</si>
  <si>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</si>
  <si>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</si>
  <si>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</si>
  <si>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</si>
  <si>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</si>
  <si>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</si>
  <si>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</si>
  <si>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</si>
  <si>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</si>
  <si>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</si>
  <si>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</si>
  <si>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</si>
  <si>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</si>
  <si>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</si>
  <si>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</si>
  <si>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</si>
  <si>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</si>
  <si>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</si>
  <si>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</si>
  <si>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</si>
  <si>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</si>
  <si>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</si>
  <si>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</si>
  <si>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</si>
  <si>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</si>
  <si>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</si>
  <si>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</si>
  <si>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</si>
  <si>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</si>
  <si>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</si>
  <si>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</si>
  <si>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</si>
  <si>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</si>
  <si>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</si>
  <si>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</si>
  <si>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</si>
  <si>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</si>
  <si>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</si>
  <si>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</si>
  <si>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</si>
  <si>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</si>
  <si>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</si>
  <si>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</si>
  <si>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</si>
  <si>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</si>
  <si>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</si>
  <si>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</si>
  <si>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</si>
  <si>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</si>
  <si>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</si>
  <si>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</si>
  <si>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</si>
  <si>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</si>
  <si>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</si>
  <si>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</si>
  <si>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</si>
  <si>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</si>
  <si>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</si>
  <si>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</si>
  <si>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</si>
  <si>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</si>
  <si>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</si>
  <si>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</si>
  <si>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</si>
  <si>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</si>
  <si>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</si>
  <si>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</si>
  <si>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</si>
  <si>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</si>
  <si>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</si>
  <si>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</si>
  <si>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</si>
  <si>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</si>
  <si>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</si>
  <si>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</si>
  <si>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</si>
  <si>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</si>
  <si>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</si>
  <si>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</si>
  <si>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</si>
  <si>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</si>
  <si>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</si>
  <si>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</si>
  <si>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</si>
  <si>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</si>
  <si>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</si>
  <si>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</si>
  <si>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</si>
  <si>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</si>
  <si>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</si>
  <si>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</si>
  <si>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</si>
  <si>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</si>
  <si>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</si>
  <si>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</si>
  <si>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</si>
  <si>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</si>
  <si>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</si>
  <si>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</si>
  <si>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</si>
  <si>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</si>
  <si>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</si>
  <si>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</si>
  <si>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</si>
  <si>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</si>
  <si>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</si>
  <si>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</si>
  <si>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</si>
  <si>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</si>
  <si>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</si>
  <si>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</si>
  <si>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</si>
  <si>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</si>
  <si>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</si>
  <si>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</si>
  <si>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</si>
  <si>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</si>
  <si>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</si>
  <si>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</si>
  <si>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</si>
  <si>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</si>
  <si>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</si>
  <si>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</si>
  <si>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</si>
  <si>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</si>
  <si>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</si>
  <si>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</si>
  <si>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</si>
  <si>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</si>
  <si>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</si>
  <si>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</si>
  <si>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</si>
  <si>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</si>
  <si>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</si>
  <si>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</si>
  <si>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</si>
  <si>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</si>
  <si>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</si>
  <si>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</si>
  <si>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</si>
  <si>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</si>
  <si>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</si>
  <si>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</si>
  <si>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</si>
  <si>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</si>
  <si>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</si>
  <si>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</si>
  <si>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</si>
  <si>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</si>
  <si>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</si>
  <si>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</si>
  <si>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</si>
  <si>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</si>
  <si>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</si>
  <si>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</si>
  <si>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</si>
  <si>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</si>
  <si>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</si>
  <si>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</si>
  <si>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</si>
  <si>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</si>
  <si>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</si>
  <si>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</si>
  <si>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</si>
  <si>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</si>
  <si>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</si>
  <si>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</si>
  <si>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</si>
  <si>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</si>
  <si>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</si>
  <si>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</si>
  <si>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</si>
  <si>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</si>
  <si>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</si>
  <si>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</si>
  <si>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</si>
  <si>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</si>
  <si>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</si>
  <si>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</si>
  <si>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</si>
  <si>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</si>
  <si>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</si>
  <si>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</si>
  <si>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</si>
  <si>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</si>
  <si>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</si>
  <si>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</si>
  <si>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</si>
  <si>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</si>
  <si>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</si>
  <si>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</si>
  <si>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</si>
  <si>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</si>
  <si>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</si>
  <si>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</si>
  <si>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</si>
  <si>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</si>
  <si>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</si>
  <si>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</si>
  <si>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</si>
  <si>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</si>
  <si>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</si>
  <si>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</si>
  <si>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</si>
  <si>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</si>
  <si>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</si>
  <si>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</si>
  <si>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</si>
  <si>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</si>
  <si>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</si>
  <si>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</si>
  <si>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</si>
  <si>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</si>
  <si>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</si>
  <si>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</si>
  <si>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</si>
  <si>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</si>
  <si>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</si>
  <si>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</si>
  <si>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</si>
  <si>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</si>
  <si>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</si>
  <si>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</si>
  <si>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</si>
  <si>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</si>
  <si>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</si>
  <si>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</si>
  <si>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</si>
  <si>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</si>
  <si>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</si>
  <si>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</si>
  <si>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</si>
  <si>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</si>
  <si>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</si>
  <si>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</si>
  <si>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</si>
  <si>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</si>
  <si>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</si>
  <si>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</si>
  <si>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</si>
  <si>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</si>
  <si>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</si>
  <si>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</si>
  <si>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</si>
  <si>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</si>
  <si>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</si>
  <si>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</si>
  <si>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</si>
  <si>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</si>
  <si>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</si>
  <si>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</si>
  <si>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</si>
  <si>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</si>
  <si>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</si>
  <si>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</si>
  <si>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</si>
  <si>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</si>
  <si>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</si>
  <si>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</si>
  <si>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</si>
  <si>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</si>
  <si>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</si>
  <si>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</si>
  <si>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</si>
  <si>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</si>
  <si>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</si>
  <si>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</si>
  <si>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</si>
  <si>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</si>
  <si>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</si>
  <si>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</si>
  <si>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</si>
  <si>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</si>
  <si>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</si>
  <si>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</si>
  <si>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</si>
  <si>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</si>
  <si>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</si>
  <si>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</si>
  <si>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</si>
  <si>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</si>
  <si>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</si>
  <si>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</si>
  <si>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</si>
  <si>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</si>
  <si>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</si>
  <si>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</si>
  <si>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</si>
  <si>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</si>
  <si>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</si>
  <si>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</si>
  <si>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</si>
  <si>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</si>
  <si>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</si>
  <si>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</si>
  <si>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</si>
  <si>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</si>
  <si>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</si>
  <si>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</si>
  <si>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</si>
  <si>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</si>
  <si>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</si>
  <si>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</si>
  <si>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</si>
  <si>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</si>
  <si>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</si>
  <si>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</si>
  <si>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</si>
  <si>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</si>
  <si>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</si>
  <si>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</si>
  <si>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</si>
  <si>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</si>
  <si>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</si>
  <si>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</si>
  <si>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</si>
  <si>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</si>
  <si>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</si>
  <si>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</si>
  <si>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</si>
  <si>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</si>
  <si>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</si>
  <si>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</si>
  <si>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</si>
  <si>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</si>
  <si>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</si>
  <si>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</si>
  <si>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</si>
  <si>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</si>
  <si>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</si>
  <si>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</si>
  <si>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</si>
  <si>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</si>
  <si>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</si>
  <si>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</si>
  <si>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</si>
  <si>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</si>
  <si>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</si>
  <si>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</si>
  <si>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</si>
  <si>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</si>
  <si>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</si>
  <si>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</si>
  <si>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</si>
  <si>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</si>
  <si>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</si>
  <si>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</si>
  <si>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</si>
  <si>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</si>
  <si>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</si>
  <si>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</si>
  <si>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</si>
  <si>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</si>
  <si>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</si>
  <si>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</si>
  <si>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</si>
  <si>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</si>
  <si>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</si>
  <si>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</si>
  <si>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</si>
  <si>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</si>
  <si>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</si>
  <si>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</si>
  <si>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</si>
  <si>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</si>
  <si>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</si>
  <si>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</si>
  <si>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</si>
  <si>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</si>
  <si>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</si>
  <si>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</si>
  <si>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</si>
  <si>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</si>
  <si>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</si>
  <si>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</si>
  <si>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</si>
  <si>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</si>
  <si>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</si>
  <si>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</si>
  <si>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</si>
  <si>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</si>
  <si>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</si>
  <si>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</si>
  <si>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</si>
  <si>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</si>
  <si>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</si>
  <si>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</si>
  <si>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</si>
  <si>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</si>
  <si>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</si>
  <si>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</si>
  <si>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</si>
  <si>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</si>
  <si>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</si>
  <si>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</si>
  <si>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</si>
  <si>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</si>
  <si>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</si>
  <si>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</si>
  <si>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</si>
  <si>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</si>
  <si>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</si>
  <si>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</si>
  <si>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</si>
  <si>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</si>
  <si>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</si>
  <si>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</si>
  <si>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</si>
  <si>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</si>
  <si>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</si>
  <si>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</si>
  <si>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</si>
  <si>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</si>
  <si>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</si>
  <si>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</si>
  <si>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</si>
  <si>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</si>
  <si>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</si>
  <si>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</si>
  <si>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</si>
  <si>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</si>
  <si>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</si>
  <si>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</si>
  <si>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</si>
  <si>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</si>
  <si>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</si>
  <si>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</si>
  <si>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</si>
  <si>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</si>
  <si>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</si>
  <si>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</si>
  <si>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</si>
  <si>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</si>
  <si>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</si>
  <si>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</si>
  <si>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</si>
  <si>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</si>
  <si>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</si>
  <si>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</si>
  <si>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</si>
  <si>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</si>
  <si>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</si>
  <si>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</si>
  <si>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</si>
  <si>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</si>
  <si>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</si>
  <si>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</si>
  <si>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</si>
  <si>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</si>
  <si>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</si>
  <si>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</si>
  <si>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</si>
  <si>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</si>
  <si>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</si>
  <si>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</si>
  <si>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</si>
  <si>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</si>
  <si>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</si>
  <si>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</si>
  <si>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</si>
  <si>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</si>
  <si>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</si>
  <si>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</si>
  <si>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</si>
  <si>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</si>
  <si>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</si>
  <si>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</si>
  <si>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</si>
  <si>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</si>
  <si>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</si>
  <si>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</si>
  <si>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</si>
  <si>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</si>
  <si>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</si>
  <si>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</si>
  <si>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</si>
  <si>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</si>
  <si>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</si>
  <si>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</si>
  <si>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</si>
  <si>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</si>
  <si>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</si>
  <si>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</si>
  <si>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</si>
  <si>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</si>
  <si>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</si>
  <si>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</si>
  <si>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</si>
  <si>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</si>
  <si>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</si>
  <si>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</si>
  <si>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</si>
  <si>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</si>
  <si>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</si>
  <si>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</si>
  <si>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</si>
  <si>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</si>
  <si>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</si>
  <si>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</si>
  <si>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</si>
  <si>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</si>
  <si>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</si>
  <si>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</si>
  <si>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</si>
  <si>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</si>
  <si>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</si>
  <si>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</si>
  <si>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</si>
  <si>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</si>
  <si>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</si>
  <si>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</si>
  <si>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</si>
  <si>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</si>
  <si>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</si>
  <si>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</si>
  <si>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</si>
  <si>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</si>
  <si>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</si>
  <si>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</si>
  <si>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</si>
  <si>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</si>
  <si>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</si>
  <si>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</si>
  <si>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</si>
  <si>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</si>
  <si>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</si>
  <si>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</si>
  <si>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</si>
  <si>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</si>
  <si>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</si>
  <si>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</si>
  <si>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</si>
  <si>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</si>
  <si>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</si>
  <si>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</si>
  <si>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</si>
  <si>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</si>
  <si>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</si>
  <si>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</si>
  <si>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</si>
  <si>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</si>
  <si>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</si>
  <si>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</si>
  <si>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</si>
  <si>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</si>
  <si>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</si>
  <si>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</si>
  <si>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</si>
  <si>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</si>
  <si>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</si>
  <si>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</si>
  <si>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</si>
  <si>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</si>
  <si>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</si>
  <si>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</si>
  <si>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</si>
  <si>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</si>
  <si>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</si>
  <si>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</si>
  <si>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</si>
  <si>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</si>
  <si>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</si>
  <si>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</si>
  <si>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</si>
  <si>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</si>
  <si>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</si>
  <si>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</si>
  <si>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</si>
  <si>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</si>
  <si>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</si>
  <si>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</si>
  <si>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</si>
  <si>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</si>
  <si>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</si>
  <si>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</si>
  <si>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</si>
  <si>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</si>
  <si>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</si>
  <si>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</si>
  <si>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</si>
  <si>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</si>
  <si>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</si>
  <si>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</si>
  <si>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</si>
  <si>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</si>
  <si>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</si>
  <si>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</si>
  <si>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</si>
  <si>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</si>
  <si>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</si>
  <si>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</si>
  <si>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</si>
  <si>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</si>
  <si>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</si>
  <si>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</si>
  <si>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</si>
  <si>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</si>
  <si>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</si>
  <si>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</si>
  <si>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</si>
  <si>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</si>
  <si>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</si>
  <si>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</si>
  <si>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</si>
  <si>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</si>
  <si>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</si>
  <si>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</si>
  <si>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</si>
  <si>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</si>
  <si>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</si>
  <si>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</si>
  <si>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</si>
  <si>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</si>
  <si>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</si>
  <si>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</si>
  <si>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</si>
  <si>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</si>
  <si>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</si>
  <si>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</si>
  <si>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</si>
  <si>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</si>
  <si>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</si>
  <si>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</si>
  <si>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</si>
  <si>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</si>
  <si>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</si>
  <si>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</si>
  <si>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</si>
  <si>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</si>
  <si>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</si>
  <si>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</si>
  <si>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</si>
  <si>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</si>
  <si>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</si>
  <si>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</si>
  <si>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</si>
  <si>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</si>
  <si>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</si>
  <si>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</si>
  <si>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</si>
  <si>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</si>
  <si>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</si>
  <si>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</si>
  <si>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</si>
  <si>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</si>
  <si>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</si>
  <si>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</si>
  <si>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</si>
  <si>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</si>
  <si>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</si>
  <si>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</si>
  <si>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</si>
  <si>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</si>
  <si>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</si>
  <si>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</si>
  <si>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</si>
  <si>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</si>
  <si>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</si>
  <si>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</si>
  <si>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</si>
  <si>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</si>
  <si>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</si>
  <si>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</si>
  <si>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</si>
  <si>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</si>
  <si>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</si>
  <si>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</si>
  <si>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</si>
  <si>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</si>
  <si>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</si>
  <si>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</si>
  <si>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</si>
  <si>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</si>
  <si>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</si>
  <si>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</si>
  <si>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</si>
  <si>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</si>
  <si>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</si>
  <si>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</si>
  <si>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</si>
  <si>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</si>
  <si>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</si>
  <si>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</si>
  <si>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</si>
  <si>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</si>
  <si>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</si>
  <si>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</si>
  <si>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</si>
  <si>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</si>
  <si>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</si>
  <si>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</si>
  <si>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</si>
  <si>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</si>
  <si>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</si>
  <si>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</si>
  <si>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</si>
  <si>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</si>
  <si>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</si>
  <si>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</si>
  <si>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</si>
  <si>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</si>
  <si>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</si>
  <si>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</si>
  <si>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</si>
  <si>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</si>
  <si>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</si>
  <si>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</si>
  <si>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</si>
  <si>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</si>
  <si>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</si>
  <si>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</si>
  <si>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</si>
  <si>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</si>
  <si>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</si>
  <si>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</si>
  <si>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</si>
  <si>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</si>
  <si>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</si>
  <si>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</si>
  <si>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</si>
  <si>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</si>
  <si>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</si>
  <si>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</si>
  <si>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</si>
  <si>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</si>
  <si>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</si>
  <si>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</si>
  <si>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</si>
  <si>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</si>
  <si>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</si>
  <si>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</si>
  <si>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</si>
  <si>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</si>
  <si>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</si>
  <si>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</si>
  <si>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</si>
  <si>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</si>
  <si>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</si>
  <si>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</si>
  <si>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</si>
  <si>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</si>
  <si>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</si>
  <si>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</si>
  <si>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</si>
  <si>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</si>
  <si>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</si>
  <si>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</si>
  <si>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</si>
  <si>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</si>
  <si>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</si>
  <si>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</si>
  <si>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</si>
  <si>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</si>
  <si>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</si>
  <si>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</si>
  <si>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</si>
  <si>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</si>
  <si>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</si>
  <si>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</si>
  <si>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</si>
  <si>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</si>
  <si>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</si>
  <si>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</si>
  <si>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</si>
  <si>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</si>
  <si>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</si>
  <si>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</si>
  <si>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</si>
  <si>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</si>
  <si>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</si>
  <si>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</si>
  <si>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</si>
  <si>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</si>
  <si>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</si>
  <si>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</si>
  <si>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</si>
  <si>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</si>
  <si>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</si>
  <si>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</si>
  <si>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</si>
  <si>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</si>
  <si>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</si>
  <si>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</si>
  <si>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</si>
  <si>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</si>
  <si>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</si>
  <si>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</si>
  <si>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</si>
  <si>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</si>
  <si>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</si>
  <si>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</si>
  <si>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</si>
  <si>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</si>
  <si>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</si>
  <si>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</si>
  <si>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</si>
  <si>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</si>
  <si>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</si>
  <si>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</si>
  <si>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</si>
  <si>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</si>
  <si>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</si>
  <si>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</si>
  <si>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</si>
  <si>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</si>
  <si>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</si>
  <si>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</si>
  <si>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</si>
  <si>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</si>
  <si>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</si>
  <si>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</si>
  <si>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</si>
  <si>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</si>
  <si>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</si>
  <si>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</si>
  <si>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</si>
  <si>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</si>
  <si>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</si>
  <si>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</si>
  <si>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</si>
  <si>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</si>
  <si>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</si>
  <si>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</si>
  <si>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</si>
  <si>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</si>
  <si>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</si>
  <si>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</si>
  <si>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</si>
  <si>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</si>
  <si>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</si>
  <si>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</si>
  <si>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</si>
  <si>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</si>
  <si>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</si>
  <si>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</si>
  <si>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</si>
  <si>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</si>
  <si>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</si>
  <si>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</si>
  <si>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</si>
  <si>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</si>
  <si>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</si>
  <si>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</si>
  <si>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</si>
  <si>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</si>
  <si>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</si>
  <si>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</si>
  <si>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</si>
  <si>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</si>
  <si>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</si>
  <si>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</si>
  <si>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</si>
  <si>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</si>
  <si>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</si>
  <si>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</si>
  <si>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</si>
  <si>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</si>
  <si>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</si>
  <si>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</si>
  <si>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</si>
  <si>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</si>
  <si>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</si>
  <si>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</si>
  <si>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</si>
  <si>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</si>
  <si>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</si>
  <si>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</si>
  <si>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</si>
  <si>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</si>
  <si>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</si>
  <si>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</si>
  <si>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</si>
  <si>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</si>
  <si>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</si>
  <si>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</si>
  <si>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</si>
  <si>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</si>
  <si>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</si>
  <si>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</si>
  <si>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</si>
  <si>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</si>
  <si>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</si>
  <si>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</si>
  <si>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</si>
  <si>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</si>
  <si>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</si>
  <si>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</si>
  <si>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</si>
  <si>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</si>
  <si>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</si>
  <si>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</si>
  <si>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</si>
  <si>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</si>
  <si>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</si>
  <si>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</si>
  <si>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</si>
  <si>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</si>
  <si>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</si>
  <si>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</si>
  <si>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</si>
  <si>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</si>
  <si>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</si>
  <si>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</si>
  <si>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</si>
  <si>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</si>
  <si>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</si>
  <si>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</si>
  <si>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</si>
  <si>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</si>
  <si>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</si>
  <si>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</si>
  <si>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</si>
  <si>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</si>
  <si>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</si>
  <si>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</si>
  <si>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</si>
  <si>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</si>
  <si>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</si>
  <si>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</si>
  <si>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</si>
  <si>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</si>
  <si>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</si>
  <si>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</si>
  <si>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</si>
  <si>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</si>
  <si>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</si>
  <si>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</si>
  <si>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</si>
  <si>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</si>
  <si>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</si>
  <si>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</si>
  <si>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</si>
  <si>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</si>
  <si>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</si>
  <si>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</si>
  <si>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</si>
  <si>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</si>
  <si>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</si>
  <si>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</si>
  <si>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</si>
  <si>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</si>
  <si>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</si>
  <si>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</si>
  <si>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</si>
  <si>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</si>
  <si>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</si>
  <si>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</si>
  <si>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</si>
  <si>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</si>
  <si>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</si>
  <si>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</si>
  <si>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</si>
  <si>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</si>
  <si>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</si>
  <si>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</si>
  <si>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</si>
  <si>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</si>
  <si>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</si>
  <si>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</si>
  <si>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</si>
  <si>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</si>
  <si>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</si>
  <si>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</si>
  <si>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</si>
  <si>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</si>
  <si>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</si>
  <si>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</si>
  <si>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</si>
  <si>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</si>
  <si>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</si>
  <si>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</si>
  <si>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</si>
  <si>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</si>
  <si>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</si>
  <si>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</si>
  <si>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</si>
  <si>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</si>
  <si>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</si>
  <si>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</si>
  <si>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</si>
  <si>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</si>
  <si>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</si>
  <si>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</si>
  <si>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</si>
  <si>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</si>
  <si>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</si>
  <si>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</si>
  <si>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</si>
  <si>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</si>
  <si>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</si>
  <si>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</si>
  <si>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</si>
  <si>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</si>
  <si>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</si>
  <si>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</si>
  <si>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</si>
  <si>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</si>
  <si>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</si>
  <si>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</si>
  <si>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</si>
  <si>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</si>
  <si>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</si>
  <si>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</si>
  <si>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</si>
  <si>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</si>
  <si>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</si>
  <si>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</si>
  <si>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</si>
  <si>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</si>
  <si>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</si>
  <si>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</si>
  <si>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</si>
  <si>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</si>
  <si>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</si>
  <si>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</si>
  <si>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</si>
  <si>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</si>
  <si>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</si>
  <si>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</si>
  <si>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</si>
  <si>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</si>
  <si>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</si>
  <si>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</si>
  <si>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</si>
  <si>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</si>
  <si>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</si>
  <si>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</si>
  <si>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</si>
  <si>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</si>
  <si>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</si>
  <si>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</si>
  <si>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</si>
  <si>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</si>
  <si>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</si>
  <si>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</si>
  <si>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</si>
  <si>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</si>
  <si>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</si>
  <si>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</si>
  <si>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</si>
  <si>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</si>
  <si>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</si>
  <si>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</si>
  <si>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</si>
  <si>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</si>
  <si>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</si>
  <si>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</si>
  <si>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</si>
  <si>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</si>
  <si>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</si>
  <si>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</si>
  <si>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</si>
  <si>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</si>
  <si>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</si>
  <si>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</si>
  <si>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</si>
  <si>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</si>
  <si>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</si>
  <si>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</si>
  <si>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</si>
  <si>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</si>
  <si>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</si>
  <si>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</si>
  <si>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</si>
  <si>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</si>
  <si>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</si>
  <si>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</si>
  <si>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</si>
  <si>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</si>
  <si>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</si>
  <si>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</si>
  <si>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</si>
  <si>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</si>
  <si>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</si>
  <si>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</si>
  <si>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</si>
  <si>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</si>
  <si>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START LIST</t>
  </si>
  <si>
    <t>COMPETITION: VITAL CROSS COUNTRY LEAGUE -  LEG 3</t>
  </si>
  <si>
    <t>DATE: 06 SEPTEMBER 2025</t>
  </si>
  <si>
    <t>ANJALAY COOPEN STADIUM, MAPOU</t>
  </si>
  <si>
    <t>DISTANCE: 800 M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</si>
  <si>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</si>
  <si>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</si>
  <si>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</si>
  <si>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</si>
  <si>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</si>
  <si>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</si>
  <si>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</si>
  <si>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</si>
  <si>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</si>
  <si>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</si>
  <si>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</si>
  <si>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DISTANCE: 5.5 KM</t>
  </si>
  <si>
    <t>DISTANCE: 4.5 KM</t>
  </si>
  <si>
    <t>DISTANCE: 2.7 KM</t>
  </si>
  <si>
    <t>DISTANCE: 1.7 KM</t>
  </si>
  <si>
    <t>DISTANCE: 1.2 KM</t>
  </si>
  <si>
    <t xml:space="preserve">  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</si>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</sst>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left"/>
    </xf>
    <xf numFmtId="0" fontId="34" fillId="0" borderId="32" xfId="0" applyFont="1" applyBorder="1" applyAlignment="1">
      <alignment horizontal="left"/>
    </xf>
    <xf numFmtId="0" fontId="34" fillId="0" borderId="4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22" fillId="0" borderId="0" xfId="0" applyFont="1" applyAlignment="1">
      <alignment horizontal="center" wrapText="1"/>
    </xf>
    <xf numFmtId="0" fontId="47" fillId="0" borderId="18" xfId="0" applyFont="1" applyBorder="1" applyAlignment="1">
      <alignment horizontal="center"/>
    </xf>
    <xf numFmtId="2" fontId="47" fillId="0" borderId="18" xfId="0" applyNumberFormat="1" applyFont="1" applyBorder="1" applyAlignment="1">
      <alignment horizontal="center"/>
    </xf>
    <xf numFmtId="2" fontId="47" fillId="0" borderId="38" xfId="0" applyNumberFormat="1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53" fillId="0" borderId="42" xfId="0" applyFont="1" applyBorder="1" applyAlignment="1" applyProtection="1">
      <alignment horizontal="center"/>
      <protection locked="0"/>
    </xf>
    <xf numFmtId="0" fontId="47" fillId="0" borderId="47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2" fontId="47" fillId="0" borderId="2" xfId="0" applyNumberFormat="1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0" fontId="47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2" fontId="47" fillId="0" borderId="31" xfId="0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7" fillId="0" borderId="38" xfId="0" applyFont="1" applyBorder="1" applyAlignment="1">
      <alignment horizontal="center"/>
    </xf>
    <xf numFmtId="2" fontId="47" fillId="0" borderId="24" xfId="0" applyNumberFormat="1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51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9" xfId="0" applyFont="1" applyBorder="1" applyAlignment="1" applyProtection="1">
      <alignment horizontal="center"/>
      <protection locked="0"/>
    </xf>
    <xf numFmtId="14" fontId="46" fillId="0" borderId="60" xfId="0" applyNumberFormat="1" applyFont="1" applyBorder="1" applyAlignment="1">
      <alignment horizontal="center"/>
    </xf>
    <xf numFmtId="0" fontId="46" fillId="0" borderId="60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6" xfId="0" applyFont="1" applyBorder="1" applyAlignment="1" applyProtection="1">
      <alignment horizontal="center"/>
      <protection locked="0"/>
    </xf>
    <xf numFmtId="14" fontId="46" fillId="0" borderId="58" xfId="0" applyNumberFormat="1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57" fillId="0" borderId="0" xfId="0" applyFont="1" applyAlignment="1">
      <alignment wrapText="1"/>
    </xf>
    <xf numFmtId="2" fontId="47" fillId="0" borderId="62" xfId="0" applyNumberFormat="1" applyFont="1" applyBorder="1" applyAlignment="1">
      <alignment horizontal="center"/>
    </xf>
    <xf numFmtId="0" fontId="46" fillId="6" borderId="2" xfId="0" applyFont="1" applyFill="1" applyBorder="1" applyAlignment="1">
      <alignment horizontal="center"/>
    </xf>
    <xf numFmtId="0" fontId="45" fillId="0" borderId="54" xfId="0" applyFont="1" applyBorder="1" applyAlignment="1" applyProtection="1">
      <alignment horizontal="center"/>
      <protection locked="0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9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6" fillId="6" borderId="0" xfId="0" applyFont="1" applyFill="1" applyAlignment="1" applyProtection="1">
      <alignment horizontal="center"/>
      <protection locked="0"/>
    </xf>
    <xf numFmtId="0" fontId="45" fillId="0" borderId="53" xfId="0" applyFont="1" applyBorder="1" applyAlignment="1" applyProtection="1">
      <alignment horizontal="center"/>
      <protection locked="0"/>
    </xf>
    <xf numFmtId="0" fontId="42" fillId="0" borderId="31" xfId="0" applyFont="1" applyBorder="1"/>
    <xf numFmtId="0" fontId="45" fillId="0" borderId="44" xfId="0" applyFont="1" applyBorder="1" applyAlignment="1">
      <alignment horizontal="center"/>
    </xf>
    <xf numFmtId="0" fontId="45" fillId="0" borderId="46" xfId="0" applyFont="1" applyBorder="1" applyAlignment="1">
      <alignment horizontal="left"/>
    </xf>
    <xf numFmtId="0" fontId="45" fillId="0" borderId="46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5" fillId="0" borderId="59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2" fontId="47" fillId="7" borderId="18" xfId="0" applyNumberFormat="1" applyFont="1" applyFill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5" xfId="0" applyNumberFormat="1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7" fillId="0" borderId="66" xfId="0" applyFont="1" applyBorder="1" applyAlignment="1">
      <alignment horizontal="center"/>
    </xf>
    <xf numFmtId="0" fontId="45" fillId="0" borderId="67" xfId="0" applyFont="1" applyBorder="1" applyAlignment="1" applyProtection="1">
      <alignment horizontal="center"/>
      <protection locked="0"/>
    </xf>
    <xf numFmtId="0" fontId="42" fillId="0" borderId="68" xfId="0" applyFont="1" applyBorder="1" applyAlignment="1">
      <alignment horizontal="center"/>
    </xf>
    <xf numFmtId="0" fontId="46" fillId="0" borderId="65" xfId="0" applyFont="1" applyBorder="1" applyAlignment="1">
      <alignment horizontal="center"/>
    </xf>
    <xf numFmtId="0" fontId="46" fillId="0" borderId="65" xfId="0" applyFont="1" applyBorder="1" applyAlignment="1">
      <alignment horizontal="left"/>
    </xf>
    <xf numFmtId="0" fontId="46" fillId="0" borderId="60" xfId="0" applyFont="1" applyBorder="1" applyAlignment="1">
      <alignment horizontal="left"/>
    </xf>
    <xf numFmtId="0" fontId="34" fillId="0" borderId="17" xfId="0" applyFont="1" applyBorder="1" applyAlignment="1">
      <alignment horizontal="center"/>
    </xf>
    <xf numFmtId="0" fontId="34" fillId="6" borderId="17" xfId="0" applyFont="1" applyFill="1" applyBorder="1" applyAlignment="1">
      <alignment horizontal="center"/>
    </xf>
    <xf numFmtId="0" fontId="34" fillId="6" borderId="12" xfId="0" applyFont="1" applyFill="1" applyBorder="1" applyAlignment="1">
      <alignment horizontal="center"/>
    </xf>
    <xf numFmtId="0" fontId="34" fillId="0" borderId="17" xfId="0" applyFont="1" applyBorder="1" applyAlignment="1">
      <alignment horizontal="left"/>
    </xf>
    <xf numFmtId="0" fontId="34" fillId="0" borderId="12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2" fontId="47" fillId="0" borderId="36" xfId="0" applyNumberFormat="1" applyFont="1" applyBorder="1" applyAlignment="1">
      <alignment horizontal="center"/>
    </xf>
    <xf numFmtId="0" fontId="45" fillId="0" borderId="64" xfId="0" applyFont="1" applyBorder="1" applyAlignment="1" applyProtection="1">
      <alignment horizontal="center"/>
      <protection locked="0"/>
    </xf>
    <xf numFmtId="0" fontId="45" fillId="7" borderId="56" xfId="0" applyFont="1" applyFill="1" applyBorder="1" applyAlignment="1">
      <alignment horizontal="center"/>
    </xf>
    <xf numFmtId="14" fontId="46" fillId="0" borderId="60" xfId="0" applyNumberFormat="1" applyFont="1" applyBorder="1" applyAlignment="1">
      <alignment horizontal="left"/>
    </xf>
    <xf numFmtId="0" fontId="45" fillId="0" borderId="62" xfId="0" applyFont="1" applyBorder="1" applyAlignment="1">
      <alignment horizontal="center"/>
    </xf>
    <xf numFmtId="0" fontId="45" fillId="7" borderId="62" xfId="0" applyFont="1" applyFill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35" fillId="0" borderId="61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46" fillId="6" borderId="15" xfId="0" applyFont="1" applyFill="1" applyBorder="1" applyAlignment="1" applyProtection="1">
      <alignment horizontal="center"/>
      <protection locked="0"/>
    </xf>
    <xf numFmtId="0" fontId="45" fillId="6" borderId="46" xfId="0" applyFont="1" applyFill="1" applyBorder="1" applyAlignment="1">
      <alignment horizontal="center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8" xfId="0" applyFont="1" applyBorder="1" applyAlignment="1">
      <alignment horizontal="center"/>
    </xf>
    <xf numFmtId="0" fontId="45" fillId="6" borderId="58" xfId="0" applyFont="1" applyFill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5" fillId="0" borderId="60" xfId="0" applyFont="1" applyBorder="1" applyAlignment="1" applyProtection="1">
      <alignment horizontal="center"/>
      <protection locked="0"/>
    </xf>
    <xf numFmtId="0" fontId="46" fillId="6" borderId="60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71" xfId="0" applyFont="1" applyFill="1" applyBorder="1" applyAlignment="1" applyProtection="1">
      <alignment horizontal="center"/>
      <protection locked="0"/>
    </xf>
    <xf numFmtId="165" fontId="56" fillId="6" borderId="2" xfId="22" applyNumberFormat="1" applyFont="1" applyFill="1" applyBorder="1" applyAlignment="1">
      <alignment horizontal="center" wrapText="1"/>
    </xf>
    <xf numFmtId="0" fontId="34" fillId="6" borderId="40" xfId="0" applyFont="1" applyFill="1" applyBorder="1" applyAlignment="1">
      <alignment horizontal="center"/>
    </xf>
    <xf numFmtId="0" fontId="45" fillId="0" borderId="65" xfId="0" applyFont="1" applyBorder="1" applyAlignment="1" applyProtection="1">
      <alignment horizontal="center"/>
      <protection locked="0"/>
    </xf>
    <xf numFmtId="0" fontId="46" fillId="6" borderId="65" xfId="0" applyFont="1" applyFill="1" applyBorder="1" applyAlignment="1" applyProtection="1">
      <alignment horizontal="center"/>
      <protection locked="0"/>
    </xf>
    <xf numFmtId="0" fontId="46" fillId="6" borderId="51" xfId="0" applyFont="1" applyFill="1" applyBorder="1" applyAlignment="1" applyProtection="1">
      <alignment horizontal="center"/>
      <protection locked="0"/>
    </xf>
    <xf numFmtId="0" fontId="48" fillId="0" borderId="36" xfId="0" applyFont="1" applyBorder="1" applyAlignment="1">
      <alignment horizontal="center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8" xfId="0" applyFont="1" applyBorder="1" applyAlignment="1" applyProtection="1">
      <alignment horizontal="center"/>
      <protection locked="0"/>
    </xf>
    <xf numFmtId="0" fontId="46" fillId="6" borderId="58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2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35" fillId="0" borderId="56" xfId="0" applyFont="1" applyBorder="1" applyAlignment="1">
      <alignment horizontal="center"/>
    </xf>
    <xf numFmtId="0" fontId="0" fillId="0" borderId="62" xfId="0" applyBorder="1"/>
    <xf numFmtId="2" fontId="47" fillId="0" borderId="50" xfId="0" applyNumberFormat="1" applyFont="1" applyBorder="1" applyAlignment="1">
      <alignment horizontal="left"/>
    </xf>
    <xf numFmtId="2" fontId="47" fillId="0" borderId="33" xfId="0" applyNumberFormat="1" applyFont="1" applyBorder="1" applyAlignment="1">
      <alignment horizontal="left"/>
    </xf>
    <xf numFmtId="0" fontId="0" fillId="0" borderId="33" xfId="0" applyBorder="1"/>
    <xf numFmtId="0" fontId="0" fillId="0" borderId="58" xfId="0" applyBorder="1" applyAlignment="1">
      <alignment horizontal="center"/>
    </xf>
    <xf numFmtId="165" fontId="49" fillId="6" borderId="60" xfId="22" applyNumberFormat="1" applyFont="1" applyFill="1" applyBorder="1" applyAlignment="1">
      <alignment horizontal="center" wrapText="1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4" fillId="0" borderId="0" xfId="0" applyFont="1" applyAlignment="1">
      <alignment horizontal="right" wrapText="1"/>
    </xf>
    <xf numFmtId="0" fontId="54" fillId="0" borderId="0" xfId="0" applyFont="1" applyAlignment="1">
      <alignment horizontal="right" wrapText="1"/>
    </xf>
    <xf numFmtId="0" fontId="54" fillId="0" borderId="0" xfId="0" quotePrefix="1" applyFont="1" applyAlignment="1">
      <alignment horizontal="left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57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CF920E36-53AE-4B3A-8328-C48643F39294}"/>
    <cellStyle name="Hyperlink 2" xfId="5" xr:uid="{00000000-0005-0000-0000-00000D000000}"/>
    <cellStyle name="Hyperlink 2 2" xfId="6" xr:uid="{00000000-0005-0000-0000-00000E000000}"/>
    <cellStyle name="Hyperlink 2 2 2" xfId="7" xr:uid="{00000000-0005-0000-0000-00000F000000}"/>
    <cellStyle name="Hyperlink 3" xfId="8" xr:uid="{00000000-0005-0000-0000-000010000000}"/>
    <cellStyle name="Normal" xfId="0" builtinId="0"/>
    <cellStyle name="Normal 10" xfId="9" xr:uid="{00000000-0005-0000-0000-000012000000}"/>
    <cellStyle name="Normal 11" xfId="33" xr:uid="{00000000-0005-0000-0000-000013000000}"/>
    <cellStyle name="Normal 12" xfId="34" xr:uid="{00000000-0005-0000-0000-000014000000}"/>
    <cellStyle name="Normal 2" xfId="10" xr:uid="{00000000-0005-0000-0000-000015000000}"/>
    <cellStyle name="Normal 2 2" xfId="11" xr:uid="{00000000-0005-0000-0000-000016000000}"/>
    <cellStyle name="Normal 2 3" xfId="12" xr:uid="{00000000-0005-0000-0000-000017000000}"/>
    <cellStyle name="Normal 3" xfId="13" xr:uid="{00000000-0005-0000-0000-000018000000}"/>
    <cellStyle name="Normal 3 2" xfId="14" xr:uid="{00000000-0005-0000-0000-000019000000}"/>
    <cellStyle name="Normal 3 2 2" xfId="15" xr:uid="{00000000-0005-0000-0000-00001A000000}"/>
    <cellStyle name="Normal 4" xfId="16" xr:uid="{00000000-0005-0000-0000-00001B000000}"/>
    <cellStyle name="Normal 4 2" xfId="17" xr:uid="{00000000-0005-0000-0000-00001C000000}"/>
    <cellStyle name="Normal 5" xfId="18" xr:uid="{00000000-0005-0000-0000-00001D000000}"/>
    <cellStyle name="Normal 5 2" xfId="19" xr:uid="{00000000-0005-0000-0000-00001E000000}"/>
    <cellStyle name="Normal 5 3" xfId="28" xr:uid="{00000000-0005-0000-0000-00001F000000}"/>
    <cellStyle name="Normal 6" xfId="20" xr:uid="{00000000-0005-0000-0000-000020000000}"/>
    <cellStyle name="Normal 7" xfId="21" xr:uid="{00000000-0005-0000-0000-000021000000}"/>
    <cellStyle name="Normal 8" xfId="22" xr:uid="{00000000-0005-0000-0000-000022000000}"/>
    <cellStyle name="Normal 9" xfId="23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467362</xdr:colOff>
      <xdr:row>4</xdr:row>
      <xdr:rowOff>57600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51561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268275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13</xdr:col>
      <xdr:colOff>1354274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249225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13</xdr:col>
      <xdr:colOff>1526204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13</xdr:col>
      <xdr:colOff>1662916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210457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1116000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10631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ROSS%202025%20-%20LIST%20OF%20BIBS.xlsx" TargetMode="External"/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35" t="s">
        <v>98</v>
      </c>
      <c r="F28" s="336"/>
      <c r="G28" s="337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38" t="s">
        <v>7094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2:14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2:14" ht="24.75" customHeight="1" x14ac:dyDescent="0.35">
      <c r="B4" s="339" t="s">
        <v>220</v>
      </c>
      <c r="C4" s="340"/>
      <c r="D4" s="340"/>
      <c r="E4" s="340"/>
      <c r="F4" s="340"/>
      <c r="G4" s="340"/>
      <c r="H4" s="340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41" t="s">
        <v>7093</v>
      </c>
      <c r="D5" s="341"/>
      <c r="E5" s="341"/>
      <c r="F5" s="341"/>
      <c r="G5" s="341"/>
      <c r="H5" s="341"/>
      <c r="I5" s="341"/>
      <c r="J5" s="341"/>
      <c r="K5" s="341"/>
      <c r="L5" s="341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1"/>
  <sheetViews>
    <sheetView topLeftCell="C1" zoomScale="75" zoomScaleNormal="75" workbookViewId="0">
      <selection activeCell="Q12" sqref="Q12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90" customWidth="1"/>
  </cols>
  <sheetData>
    <row r="2" spans="1:14" ht="14.45" customHeight="1" x14ac:dyDescent="0.25">
      <c r="B2" s="342" t="s">
        <v>7145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14" ht="14.45" customHeight="1" x14ac:dyDescent="0.2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14" ht="28.5" x14ac:dyDescent="0.45">
      <c r="B4" s="138"/>
      <c r="C4" s="342" t="s">
        <v>7095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</row>
    <row r="5" spans="1:14" ht="26.25" customHeight="1" x14ac:dyDescent="0.35">
      <c r="B5" s="339" t="s">
        <v>7146</v>
      </c>
      <c r="C5" s="339"/>
      <c r="D5" s="339"/>
      <c r="E5" s="339"/>
      <c r="F5" s="339"/>
      <c r="G5" s="339"/>
      <c r="H5" s="339"/>
      <c r="I5" s="339"/>
      <c r="J5" s="339"/>
      <c r="K5" s="339"/>
      <c r="L5" s="343" t="s">
        <v>7147</v>
      </c>
      <c r="M5" s="343"/>
      <c r="N5" s="343"/>
    </row>
    <row r="6" spans="1:14" ht="24.75" customHeight="1" x14ac:dyDescent="0.45">
      <c r="B6" s="76"/>
      <c r="C6" s="342" t="s">
        <v>7148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100" t="s">
        <v>7149</v>
      </c>
      <c r="M7" s="95"/>
      <c r="N7" s="174"/>
    </row>
    <row r="8" spans="1:14" ht="22.5" customHeight="1" thickBot="1" x14ac:dyDescent="0.3">
      <c r="B8" s="79"/>
      <c r="C8" s="326"/>
      <c r="D8" s="327"/>
      <c r="E8" s="327"/>
      <c r="F8" s="327"/>
      <c r="G8" s="328"/>
      <c r="H8" s="328"/>
      <c r="I8" s="327"/>
      <c r="J8" s="327"/>
      <c r="K8" s="327"/>
      <c r="L8" s="328"/>
      <c r="M8" s="327"/>
      <c r="N8" s="327"/>
    </row>
    <row r="9" spans="1:14" s="87" customFormat="1" ht="38.450000000000003" customHeight="1" thickBot="1" x14ac:dyDescent="0.4">
      <c r="B9" s="81" t="s">
        <v>199</v>
      </c>
      <c r="C9" s="258" t="s">
        <v>7100</v>
      </c>
      <c r="D9" s="258" t="s">
        <v>200</v>
      </c>
      <c r="E9" s="259" t="s">
        <v>68</v>
      </c>
      <c r="F9" s="260" t="s">
        <v>183</v>
      </c>
      <c r="G9" s="261" t="s">
        <v>0</v>
      </c>
      <c r="H9" s="261" t="s">
        <v>47</v>
      </c>
      <c r="I9" s="262" t="s">
        <v>49</v>
      </c>
      <c r="J9" s="258" t="s">
        <v>48</v>
      </c>
      <c r="K9" s="258" t="s">
        <v>1</v>
      </c>
      <c r="L9" s="261" t="s">
        <v>50</v>
      </c>
      <c r="M9" s="263" t="s">
        <v>51</v>
      </c>
      <c r="N9" s="264" t="s">
        <v>7099</v>
      </c>
    </row>
    <row r="10" spans="1:14" s="87" customFormat="1" ht="38.450000000000003" customHeight="1" x14ac:dyDescent="0.35">
      <c r="B10" s="181"/>
      <c r="C10" s="182"/>
      <c r="D10" s="182"/>
      <c r="E10" s="265"/>
      <c r="F10" s="265"/>
      <c r="G10" s="266"/>
      <c r="H10" s="266"/>
      <c r="I10" s="182"/>
      <c r="J10" s="182"/>
      <c r="K10" s="182"/>
      <c r="L10" s="266"/>
      <c r="M10" s="182"/>
      <c r="N10" s="186"/>
    </row>
    <row r="11" spans="1:14" s="87" customFormat="1" ht="38.450000000000003" customHeight="1" x14ac:dyDescent="0.35">
      <c r="A11" s="113"/>
      <c r="B11" s="230"/>
      <c r="C11" s="211" t="s">
        <v>4443</v>
      </c>
      <c r="D11" s="224">
        <v>1000</v>
      </c>
      <c r="E11" s="212" t="s">
        <v>243</v>
      </c>
      <c r="F11" s="212">
        <v>1440</v>
      </c>
      <c r="G11" s="213" t="s">
        <v>2505</v>
      </c>
      <c r="H11" s="213" t="s">
        <v>2574</v>
      </c>
      <c r="I11" s="214">
        <v>42487</v>
      </c>
      <c r="J11" s="215" t="s">
        <v>201</v>
      </c>
      <c r="K11" s="215" t="s">
        <v>69</v>
      </c>
      <c r="L11" s="249" t="s">
        <v>7150</v>
      </c>
      <c r="M11" s="158" t="s">
        <v>33</v>
      </c>
      <c r="N11" s="175" t="s">
        <v>4443</v>
      </c>
    </row>
    <row r="12" spans="1:14" s="113" customFormat="1" ht="39.950000000000003" customHeight="1" x14ac:dyDescent="0.35">
      <c r="B12" s="103"/>
      <c r="C12" s="216" t="s">
        <v>4443</v>
      </c>
      <c r="D12" s="223">
        <v>1001</v>
      </c>
      <c r="E12" s="197" t="s">
        <v>243</v>
      </c>
      <c r="F12" s="197">
        <v>4249</v>
      </c>
      <c r="G12" s="145" t="s">
        <v>6728</v>
      </c>
      <c r="H12" s="145" t="s">
        <v>6729</v>
      </c>
      <c r="I12" s="146">
        <v>42995</v>
      </c>
      <c r="J12" s="147" t="s">
        <v>201</v>
      </c>
      <c r="K12" s="147" t="s">
        <v>69</v>
      </c>
      <c r="L12" s="232" t="s">
        <v>7150</v>
      </c>
      <c r="M12" s="148" t="s">
        <v>35</v>
      </c>
      <c r="N12" s="185" t="s">
        <v>4443</v>
      </c>
    </row>
    <row r="13" spans="1:14" s="113" customFormat="1" ht="39.950000000000003" customHeight="1" x14ac:dyDescent="0.35">
      <c r="B13" s="103"/>
      <c r="C13" s="216" t="s">
        <v>4443</v>
      </c>
      <c r="D13" s="223">
        <v>1002</v>
      </c>
      <c r="E13" s="197" t="s">
        <v>243</v>
      </c>
      <c r="F13" s="197">
        <v>1622</v>
      </c>
      <c r="G13" s="145" t="s">
        <v>2727</v>
      </c>
      <c r="H13" s="145" t="s">
        <v>2730</v>
      </c>
      <c r="I13" s="146">
        <v>42430</v>
      </c>
      <c r="J13" s="147" t="s">
        <v>201</v>
      </c>
      <c r="K13" s="147" t="s">
        <v>69</v>
      </c>
      <c r="L13" s="232" t="s">
        <v>7150</v>
      </c>
      <c r="M13" s="148" t="s">
        <v>25</v>
      </c>
      <c r="N13" s="185" t="s">
        <v>4443</v>
      </c>
    </row>
    <row r="14" spans="1:14" s="113" customFormat="1" ht="39.950000000000003" customHeight="1" x14ac:dyDescent="0.35">
      <c r="A14" s="87"/>
      <c r="B14" s="231"/>
      <c r="C14" s="216"/>
      <c r="D14" s="223">
        <v>1041</v>
      </c>
      <c r="E14" s="197" t="s">
        <v>243</v>
      </c>
      <c r="F14" s="197"/>
      <c r="G14" s="145" t="s">
        <v>2731</v>
      </c>
      <c r="H14" s="145" t="s">
        <v>2736</v>
      </c>
      <c r="I14" s="146"/>
      <c r="J14" s="147" t="s">
        <v>201</v>
      </c>
      <c r="K14" s="147" t="s">
        <v>69</v>
      </c>
      <c r="L14" s="232" t="s">
        <v>7150</v>
      </c>
      <c r="M14" s="148" t="s">
        <v>26</v>
      </c>
      <c r="N14" s="185" t="s">
        <v>4443</v>
      </c>
    </row>
    <row r="15" spans="1:14" s="113" customFormat="1" ht="39.950000000000003" customHeight="1" x14ac:dyDescent="0.35">
      <c r="B15" s="103"/>
      <c r="C15" s="216"/>
      <c r="D15" s="223">
        <v>1042</v>
      </c>
      <c r="E15" s="197" t="s">
        <v>243</v>
      </c>
      <c r="F15" s="197"/>
      <c r="G15" s="145" t="s">
        <v>2772</v>
      </c>
      <c r="H15" s="145" t="s">
        <v>2778</v>
      </c>
      <c r="I15" s="146"/>
      <c r="J15" s="147" t="s">
        <v>201</v>
      </c>
      <c r="K15" s="147" t="s">
        <v>69</v>
      </c>
      <c r="L15" s="232" t="s">
        <v>7150</v>
      </c>
      <c r="M15" s="148" t="s">
        <v>23</v>
      </c>
      <c r="N15" s="185" t="s">
        <v>4443</v>
      </c>
    </row>
    <row r="16" spans="1:14" s="113" customFormat="1" ht="39.950000000000003" customHeight="1" x14ac:dyDescent="0.35">
      <c r="B16" s="103"/>
      <c r="C16" s="216"/>
      <c r="D16" s="223"/>
      <c r="E16" s="197"/>
      <c r="F16" s="197"/>
      <c r="G16" s="145"/>
      <c r="H16" s="145"/>
      <c r="I16" s="146"/>
      <c r="J16" s="147"/>
      <c r="K16" s="147"/>
      <c r="L16" s="232"/>
      <c r="M16" s="148"/>
      <c r="N16" s="185"/>
    </row>
    <row r="17" spans="1:14" s="113" customFormat="1" ht="39.950000000000003" customHeight="1" x14ac:dyDescent="0.35">
      <c r="B17" s="103"/>
      <c r="C17" s="216"/>
      <c r="D17" s="223">
        <v>1004</v>
      </c>
      <c r="E17" s="197" t="s">
        <v>243</v>
      </c>
      <c r="F17" s="197">
        <v>3444</v>
      </c>
      <c r="G17" s="145" t="s">
        <v>3721</v>
      </c>
      <c r="H17" s="145" t="s">
        <v>3722</v>
      </c>
      <c r="I17" s="146">
        <v>42441</v>
      </c>
      <c r="J17" s="147" t="s">
        <v>201</v>
      </c>
      <c r="K17" s="147" t="s">
        <v>69</v>
      </c>
      <c r="L17" s="232" t="s">
        <v>24</v>
      </c>
      <c r="M17" s="148" t="s">
        <v>33</v>
      </c>
      <c r="N17" s="185" t="s">
        <v>4443</v>
      </c>
    </row>
    <row r="18" spans="1:14" s="113" customFormat="1" ht="39.950000000000003" customHeight="1" x14ac:dyDescent="0.35">
      <c r="B18" s="103"/>
      <c r="C18" s="216" t="s">
        <v>4443</v>
      </c>
      <c r="D18" s="223">
        <v>1003</v>
      </c>
      <c r="E18" s="197" t="s">
        <v>243</v>
      </c>
      <c r="F18" s="197">
        <v>3443</v>
      </c>
      <c r="G18" s="145" t="s">
        <v>3717</v>
      </c>
      <c r="H18" s="145" t="s">
        <v>3718</v>
      </c>
      <c r="I18" s="146">
        <v>42403</v>
      </c>
      <c r="J18" s="147" t="s">
        <v>201</v>
      </c>
      <c r="K18" s="147" t="s">
        <v>69</v>
      </c>
      <c r="L18" s="232" t="s">
        <v>24</v>
      </c>
      <c r="M18" s="148"/>
      <c r="N18" s="185" t="s">
        <v>4443</v>
      </c>
    </row>
    <row r="19" spans="1:14" s="113" customFormat="1" ht="39.950000000000003" customHeight="1" x14ac:dyDescent="0.35">
      <c r="B19" s="103"/>
      <c r="C19" s="216"/>
      <c r="D19" s="223"/>
      <c r="E19" s="197"/>
      <c r="F19" s="197"/>
      <c r="G19" s="145"/>
      <c r="H19" s="145"/>
      <c r="I19" s="146"/>
      <c r="J19" s="147"/>
      <c r="K19" s="147"/>
      <c r="L19" s="232"/>
      <c r="M19" s="148"/>
      <c r="N19" s="185"/>
    </row>
    <row r="20" spans="1:14" s="113" customFormat="1" ht="39.950000000000003" customHeight="1" x14ac:dyDescent="0.35">
      <c r="B20" s="103"/>
      <c r="C20" s="216"/>
      <c r="D20" s="223">
        <v>1005</v>
      </c>
      <c r="E20" s="197" t="s">
        <v>243</v>
      </c>
      <c r="F20" s="197">
        <v>4256</v>
      </c>
      <c r="G20" s="145" t="s">
        <v>5647</v>
      </c>
      <c r="H20" s="145" t="s">
        <v>6753</v>
      </c>
      <c r="I20" s="146">
        <v>42743</v>
      </c>
      <c r="J20" s="147" t="s">
        <v>201</v>
      </c>
      <c r="K20" s="147" t="s">
        <v>69</v>
      </c>
      <c r="L20" s="232" t="s">
        <v>4</v>
      </c>
      <c r="M20" s="148" t="s">
        <v>35</v>
      </c>
      <c r="N20" s="185" t="s">
        <v>4443</v>
      </c>
    </row>
    <row r="21" spans="1:14" s="113" customFormat="1" ht="39.950000000000003" customHeight="1" x14ac:dyDescent="0.35">
      <c r="B21" s="103"/>
      <c r="C21" s="216" t="s">
        <v>4443</v>
      </c>
      <c r="D21" s="223">
        <v>1006</v>
      </c>
      <c r="E21" s="197" t="s">
        <v>243</v>
      </c>
      <c r="F21" s="197">
        <v>3004</v>
      </c>
      <c r="G21" s="145" t="s">
        <v>1897</v>
      </c>
      <c r="H21" s="145" t="s">
        <v>4134</v>
      </c>
      <c r="I21" s="146">
        <v>42805</v>
      </c>
      <c r="J21" s="147" t="s">
        <v>201</v>
      </c>
      <c r="K21" s="147" t="s">
        <v>69</v>
      </c>
      <c r="L21" s="232" t="s">
        <v>4</v>
      </c>
      <c r="M21" s="148" t="s">
        <v>62</v>
      </c>
      <c r="N21" s="187" t="s">
        <v>4443</v>
      </c>
    </row>
    <row r="22" spans="1:14" s="113" customFormat="1" ht="39.950000000000003" customHeight="1" x14ac:dyDescent="0.35">
      <c r="A22" s="87"/>
      <c r="B22" s="231"/>
      <c r="C22" s="216" t="s">
        <v>4443</v>
      </c>
      <c r="D22" s="223">
        <v>1007</v>
      </c>
      <c r="E22" s="197" t="s">
        <v>243</v>
      </c>
      <c r="F22" s="197">
        <v>1466</v>
      </c>
      <c r="G22" s="145" t="s">
        <v>3820</v>
      </c>
      <c r="H22" s="145" t="s">
        <v>3827</v>
      </c>
      <c r="I22" s="146">
        <v>42557</v>
      </c>
      <c r="J22" s="147" t="s">
        <v>201</v>
      </c>
      <c r="K22" s="147" t="s">
        <v>69</v>
      </c>
      <c r="L22" s="232" t="s">
        <v>4</v>
      </c>
      <c r="M22" s="148" t="s">
        <v>62</v>
      </c>
      <c r="N22" s="185" t="s">
        <v>4443</v>
      </c>
    </row>
    <row r="23" spans="1:14" s="113" customFormat="1" ht="39.950000000000003" customHeight="1" x14ac:dyDescent="0.35">
      <c r="B23" s="103"/>
      <c r="C23" s="216"/>
      <c r="D23" s="223">
        <v>1008</v>
      </c>
      <c r="E23" s="197" t="s">
        <v>243</v>
      </c>
      <c r="F23" s="197">
        <v>4259</v>
      </c>
      <c r="G23" s="145" t="s">
        <v>6761</v>
      </c>
      <c r="H23" s="145" t="s">
        <v>6762</v>
      </c>
      <c r="I23" s="146">
        <v>42559</v>
      </c>
      <c r="J23" s="147" t="s">
        <v>201</v>
      </c>
      <c r="K23" s="147" t="s">
        <v>69</v>
      </c>
      <c r="L23" s="232" t="s">
        <v>4</v>
      </c>
      <c r="M23" s="182"/>
      <c r="N23" s="186" t="s">
        <v>4443</v>
      </c>
    </row>
    <row r="24" spans="1:14" s="113" customFormat="1" ht="39.950000000000003" customHeight="1" x14ac:dyDescent="0.35">
      <c r="B24" s="103"/>
      <c r="C24" s="216"/>
      <c r="D24" s="223"/>
      <c r="E24" s="197"/>
      <c r="F24" s="197"/>
      <c r="G24" s="145"/>
      <c r="H24" s="145"/>
      <c r="I24" s="146"/>
      <c r="J24" s="147"/>
      <c r="K24" s="147"/>
      <c r="L24" s="232"/>
      <c r="M24" s="182"/>
      <c r="N24" s="186"/>
    </row>
    <row r="25" spans="1:14" s="113" customFormat="1" ht="39.950000000000003" customHeight="1" x14ac:dyDescent="0.35">
      <c r="B25" s="103"/>
      <c r="C25" s="216" t="s">
        <v>4443</v>
      </c>
      <c r="D25" s="223">
        <v>1009</v>
      </c>
      <c r="E25" s="197" t="s">
        <v>243</v>
      </c>
      <c r="F25" s="197">
        <v>4267</v>
      </c>
      <c r="G25" s="145" t="s">
        <v>6779</v>
      </c>
      <c r="H25" s="145" t="s">
        <v>6780</v>
      </c>
      <c r="I25" s="146">
        <v>43442</v>
      </c>
      <c r="J25" s="147" t="s">
        <v>201</v>
      </c>
      <c r="K25" s="147" t="s">
        <v>69</v>
      </c>
      <c r="L25" s="232" t="s">
        <v>66</v>
      </c>
      <c r="M25" s="148" t="s">
        <v>23</v>
      </c>
      <c r="N25" s="187" t="s">
        <v>4443</v>
      </c>
    </row>
    <row r="26" spans="1:14" s="113" customFormat="1" ht="39.950000000000003" customHeight="1" x14ac:dyDescent="0.35">
      <c r="B26" s="103"/>
      <c r="C26" s="216" t="s">
        <v>4443</v>
      </c>
      <c r="D26" s="223">
        <v>1010</v>
      </c>
      <c r="E26" s="197" t="s">
        <v>243</v>
      </c>
      <c r="F26" s="197">
        <v>4239</v>
      </c>
      <c r="G26" s="145" t="s">
        <v>6696</v>
      </c>
      <c r="H26" s="145" t="s">
        <v>6699</v>
      </c>
      <c r="I26" s="146">
        <v>43373</v>
      </c>
      <c r="J26" s="147" t="s">
        <v>201</v>
      </c>
      <c r="K26" s="147" t="s">
        <v>69</v>
      </c>
      <c r="L26" s="232" t="s">
        <v>66</v>
      </c>
      <c r="M26" s="148" t="s">
        <v>62</v>
      </c>
      <c r="N26" s="185" t="s">
        <v>4443</v>
      </c>
    </row>
    <row r="27" spans="1:14" s="113" customFormat="1" ht="39.950000000000003" customHeight="1" x14ac:dyDescent="0.35">
      <c r="B27" s="103"/>
      <c r="C27" s="216" t="s">
        <v>4443</v>
      </c>
      <c r="D27" s="223">
        <v>1011</v>
      </c>
      <c r="E27" s="197" t="s">
        <v>243</v>
      </c>
      <c r="F27" s="197">
        <v>4240</v>
      </c>
      <c r="G27" s="145" t="s">
        <v>6696</v>
      </c>
      <c r="H27" s="145" t="s">
        <v>6701</v>
      </c>
      <c r="I27" s="146">
        <v>42639</v>
      </c>
      <c r="J27" s="147" t="s">
        <v>201</v>
      </c>
      <c r="K27" s="147" t="s">
        <v>69</v>
      </c>
      <c r="L27" s="232" t="s">
        <v>66</v>
      </c>
      <c r="M27" s="148" t="s">
        <v>35</v>
      </c>
      <c r="N27" s="185" t="s">
        <v>4443</v>
      </c>
    </row>
    <row r="28" spans="1:14" s="113" customFormat="1" ht="39.950000000000003" customHeight="1" x14ac:dyDescent="0.35">
      <c r="B28" s="103"/>
      <c r="C28" s="216"/>
      <c r="D28" s="223"/>
      <c r="E28" s="197"/>
      <c r="F28" s="197"/>
      <c r="G28" s="145"/>
      <c r="H28" s="145"/>
      <c r="I28" s="146"/>
      <c r="J28" s="147"/>
      <c r="K28" s="147"/>
      <c r="L28" s="232"/>
      <c r="M28" s="148"/>
      <c r="N28" s="185"/>
    </row>
    <row r="29" spans="1:14" s="113" customFormat="1" ht="39.950000000000003" customHeight="1" x14ac:dyDescent="0.35">
      <c r="B29" s="103"/>
      <c r="C29" s="216" t="s">
        <v>4443</v>
      </c>
      <c r="D29" s="223">
        <v>1043</v>
      </c>
      <c r="E29" s="197" t="s">
        <v>243</v>
      </c>
      <c r="F29" s="197"/>
      <c r="G29" s="145" t="s">
        <v>6422</v>
      </c>
      <c r="H29" s="145" t="s">
        <v>7124</v>
      </c>
      <c r="I29" s="146"/>
      <c r="J29" s="147" t="s">
        <v>201</v>
      </c>
      <c r="K29" s="147" t="s">
        <v>69</v>
      </c>
      <c r="L29" s="232" t="s">
        <v>7172</v>
      </c>
      <c r="M29" s="148" t="s">
        <v>23</v>
      </c>
      <c r="N29" s="185" t="s">
        <v>4443</v>
      </c>
    </row>
    <row r="30" spans="1:14" s="113" customFormat="1" ht="39.950000000000003" customHeight="1" x14ac:dyDescent="0.35">
      <c r="B30" s="103"/>
      <c r="C30" s="216"/>
      <c r="D30" s="223"/>
      <c r="E30" s="197"/>
      <c r="F30" s="197"/>
      <c r="G30" s="145"/>
      <c r="H30" s="145"/>
      <c r="I30" s="146"/>
      <c r="J30" s="147"/>
      <c r="K30" s="147"/>
      <c r="L30" s="232"/>
      <c r="M30" s="148"/>
      <c r="N30" s="185"/>
    </row>
    <row r="31" spans="1:14" s="113" customFormat="1" ht="39.950000000000003" customHeight="1" x14ac:dyDescent="0.35">
      <c r="B31" s="103"/>
      <c r="C31" s="216" t="s">
        <v>4443</v>
      </c>
      <c r="D31" s="223">
        <v>1012</v>
      </c>
      <c r="E31" s="197" t="s">
        <v>243</v>
      </c>
      <c r="F31" s="197">
        <v>4260</v>
      </c>
      <c r="G31" s="145" t="s">
        <v>6764</v>
      </c>
      <c r="H31" s="145" t="s">
        <v>2274</v>
      </c>
      <c r="I31" s="146">
        <v>42414</v>
      </c>
      <c r="J31" s="147" t="s">
        <v>201</v>
      </c>
      <c r="K31" s="147" t="s">
        <v>69</v>
      </c>
      <c r="L31" s="232" t="s">
        <v>60</v>
      </c>
      <c r="M31" s="148" t="s">
        <v>62</v>
      </c>
      <c r="N31" s="185" t="s">
        <v>4443</v>
      </c>
    </row>
    <row r="32" spans="1:14" s="113" customFormat="1" ht="39.950000000000003" customHeight="1" x14ac:dyDescent="0.35">
      <c r="B32" s="103"/>
      <c r="C32" s="216"/>
      <c r="D32" s="223"/>
      <c r="E32" s="197"/>
      <c r="F32" s="197"/>
      <c r="G32" s="145"/>
      <c r="H32" s="145"/>
      <c r="I32" s="146"/>
      <c r="J32" s="147"/>
      <c r="K32" s="147"/>
      <c r="L32" s="232"/>
      <c r="M32" s="148"/>
      <c r="N32" s="185"/>
    </row>
    <row r="33" spans="2:14" s="113" customFormat="1" ht="39.950000000000003" customHeight="1" x14ac:dyDescent="0.35">
      <c r="B33" s="103"/>
      <c r="C33" s="216"/>
      <c r="D33" s="223">
        <v>1013</v>
      </c>
      <c r="E33" s="197" t="s">
        <v>243</v>
      </c>
      <c r="F33" s="197">
        <v>3134</v>
      </c>
      <c r="G33" s="145" t="s">
        <v>2020</v>
      </c>
      <c r="H33" s="145" t="s">
        <v>2021</v>
      </c>
      <c r="I33" s="146">
        <v>43133</v>
      </c>
      <c r="J33" s="147" t="s">
        <v>201</v>
      </c>
      <c r="K33" s="147" t="s">
        <v>69</v>
      </c>
      <c r="L33" s="232" t="s">
        <v>55</v>
      </c>
      <c r="M33" s="148" t="s">
        <v>26</v>
      </c>
      <c r="N33" s="185" t="s">
        <v>4443</v>
      </c>
    </row>
    <row r="34" spans="2:14" s="113" customFormat="1" ht="39.950000000000003" customHeight="1" x14ac:dyDescent="0.35">
      <c r="B34" s="103"/>
      <c r="C34" s="216"/>
      <c r="D34" s="223">
        <v>1046</v>
      </c>
      <c r="E34" s="197"/>
      <c r="F34" s="197"/>
      <c r="G34" s="145" t="s">
        <v>3759</v>
      </c>
      <c r="H34" s="145" t="s">
        <v>3764</v>
      </c>
      <c r="I34" s="146"/>
      <c r="J34" s="147" t="s">
        <v>201</v>
      </c>
      <c r="K34" s="147" t="s">
        <v>69</v>
      </c>
      <c r="L34" s="232" t="s">
        <v>55</v>
      </c>
      <c r="M34" s="148"/>
      <c r="N34" s="185"/>
    </row>
    <row r="35" spans="2:14" s="113" customFormat="1" ht="39.950000000000003" customHeight="1" x14ac:dyDescent="0.35">
      <c r="B35" s="103"/>
      <c r="C35" s="216"/>
      <c r="D35" s="223"/>
      <c r="E35" s="197"/>
      <c r="F35" s="197"/>
      <c r="G35" s="145"/>
      <c r="H35" s="145"/>
      <c r="I35" s="146"/>
      <c r="J35" s="147"/>
      <c r="K35" s="147"/>
      <c r="L35" s="232"/>
      <c r="M35" s="148"/>
      <c r="N35" s="185"/>
    </row>
    <row r="36" spans="2:14" s="113" customFormat="1" ht="39.950000000000003" customHeight="1" x14ac:dyDescent="0.35">
      <c r="B36" s="103"/>
      <c r="C36" s="216" t="s">
        <v>4443</v>
      </c>
      <c r="D36" s="223">
        <v>1014</v>
      </c>
      <c r="E36" s="197" t="s">
        <v>243</v>
      </c>
      <c r="F36" s="197">
        <v>2514</v>
      </c>
      <c r="G36" s="145" t="s">
        <v>1209</v>
      </c>
      <c r="H36" s="145" t="s">
        <v>1665</v>
      </c>
      <c r="I36" s="146">
        <v>42445</v>
      </c>
      <c r="J36" s="147" t="s">
        <v>201</v>
      </c>
      <c r="K36" s="147" t="s">
        <v>69</v>
      </c>
      <c r="L36" s="232" t="s">
        <v>40</v>
      </c>
      <c r="M36" s="148" t="s">
        <v>62</v>
      </c>
      <c r="N36" s="185" t="s">
        <v>4443</v>
      </c>
    </row>
    <row r="37" spans="2:14" s="113" customFormat="1" ht="39.950000000000003" customHeight="1" x14ac:dyDescent="0.35">
      <c r="B37" s="103"/>
      <c r="C37" s="216"/>
      <c r="D37" s="223">
        <v>1015</v>
      </c>
      <c r="E37" s="197" t="s">
        <v>243</v>
      </c>
      <c r="F37" s="197">
        <v>1737</v>
      </c>
      <c r="G37" s="145" t="s">
        <v>3401</v>
      </c>
      <c r="H37" s="145" t="s">
        <v>3402</v>
      </c>
      <c r="I37" s="146">
        <v>42823</v>
      </c>
      <c r="J37" s="147" t="s">
        <v>201</v>
      </c>
      <c r="K37" s="147" t="s">
        <v>69</v>
      </c>
      <c r="L37" s="232" t="s">
        <v>40</v>
      </c>
      <c r="M37" s="148" t="s">
        <v>37</v>
      </c>
      <c r="N37" s="185" t="s">
        <v>4443</v>
      </c>
    </row>
    <row r="38" spans="2:14" s="113" customFormat="1" ht="39.950000000000003" customHeight="1" x14ac:dyDescent="0.35">
      <c r="B38" s="103"/>
      <c r="C38" s="216" t="s">
        <v>4443</v>
      </c>
      <c r="D38" s="223">
        <v>1016</v>
      </c>
      <c r="E38" s="197" t="s">
        <v>243</v>
      </c>
      <c r="F38" s="197">
        <v>4327</v>
      </c>
      <c r="G38" s="145" t="s">
        <v>719</v>
      </c>
      <c r="H38" s="145" t="s">
        <v>1042</v>
      </c>
      <c r="I38" s="146">
        <v>42679</v>
      </c>
      <c r="J38" s="147" t="s">
        <v>201</v>
      </c>
      <c r="K38" s="147" t="s">
        <v>69</v>
      </c>
      <c r="L38" s="232" t="s">
        <v>40</v>
      </c>
      <c r="M38" s="148" t="s">
        <v>62</v>
      </c>
      <c r="N38" s="185" t="s">
        <v>4443</v>
      </c>
    </row>
    <row r="39" spans="2:14" s="113" customFormat="1" ht="39.950000000000003" customHeight="1" x14ac:dyDescent="0.35">
      <c r="B39" s="103"/>
      <c r="C39" s="216"/>
      <c r="D39" s="223"/>
      <c r="E39" s="197"/>
      <c r="F39" s="197"/>
      <c r="G39" s="145"/>
      <c r="H39" s="145"/>
      <c r="I39" s="146"/>
      <c r="J39" s="147"/>
      <c r="K39" s="147"/>
      <c r="L39" s="232"/>
      <c r="M39" s="148"/>
      <c r="N39" s="185"/>
    </row>
    <row r="40" spans="2:14" s="113" customFormat="1" ht="39.950000000000003" customHeight="1" x14ac:dyDescent="0.35">
      <c r="B40" s="103"/>
      <c r="C40" s="216"/>
      <c r="D40" s="223">
        <v>1017</v>
      </c>
      <c r="E40" s="197" t="s">
        <v>243</v>
      </c>
      <c r="F40" s="197">
        <v>4277</v>
      </c>
      <c r="G40" s="145" t="s">
        <v>6806</v>
      </c>
      <c r="H40" s="145" t="s">
        <v>6807</v>
      </c>
      <c r="I40" s="146">
        <v>42746</v>
      </c>
      <c r="J40" s="147" t="s">
        <v>201</v>
      </c>
      <c r="K40" s="147" t="s">
        <v>69</v>
      </c>
      <c r="L40" s="232" t="s">
        <v>7151</v>
      </c>
      <c r="M40" s="148" t="s">
        <v>23</v>
      </c>
      <c r="N40" s="187" t="s">
        <v>4443</v>
      </c>
    </row>
    <row r="41" spans="2:14" s="113" customFormat="1" ht="39.950000000000003" customHeight="1" x14ac:dyDescent="0.35">
      <c r="B41" s="103"/>
      <c r="C41" s="216" t="s">
        <v>4443</v>
      </c>
      <c r="D41" s="223">
        <v>1018</v>
      </c>
      <c r="E41" s="197" t="s">
        <v>243</v>
      </c>
      <c r="F41" s="197">
        <v>3275</v>
      </c>
      <c r="G41" s="145" t="s">
        <v>2376</v>
      </c>
      <c r="H41" s="145" t="s">
        <v>1248</v>
      </c>
      <c r="I41" s="146">
        <v>42724</v>
      </c>
      <c r="J41" s="147" t="s">
        <v>201</v>
      </c>
      <c r="K41" s="147" t="s">
        <v>69</v>
      </c>
      <c r="L41" s="232" t="s">
        <v>7151</v>
      </c>
      <c r="M41" s="148" t="s">
        <v>62</v>
      </c>
      <c r="N41" s="185" t="s">
        <v>4443</v>
      </c>
    </row>
    <row r="42" spans="2:14" s="113" customFormat="1" ht="39.950000000000003" customHeight="1" x14ac:dyDescent="0.35">
      <c r="B42" s="103"/>
      <c r="C42" s="216"/>
      <c r="D42" s="223">
        <v>1019</v>
      </c>
      <c r="E42" s="197" t="s">
        <v>243</v>
      </c>
      <c r="F42" s="197">
        <v>4371</v>
      </c>
      <c r="G42" s="145" t="s">
        <v>7023</v>
      </c>
      <c r="H42" s="145" t="s">
        <v>5085</v>
      </c>
      <c r="I42" s="146">
        <v>42464</v>
      </c>
      <c r="J42" s="147" t="s">
        <v>201</v>
      </c>
      <c r="K42" s="147" t="s">
        <v>69</v>
      </c>
      <c r="L42" s="232" t="s">
        <v>7151</v>
      </c>
      <c r="M42" s="148" t="s">
        <v>23</v>
      </c>
      <c r="N42" s="185" t="s">
        <v>4443</v>
      </c>
    </row>
    <row r="43" spans="2:14" s="113" customFormat="1" ht="39.950000000000003" customHeight="1" x14ac:dyDescent="0.35">
      <c r="B43" s="103"/>
      <c r="C43" s="216" t="s">
        <v>4443</v>
      </c>
      <c r="D43" s="223">
        <v>1020</v>
      </c>
      <c r="E43" s="197" t="s">
        <v>243</v>
      </c>
      <c r="F43" s="197">
        <v>1122</v>
      </c>
      <c r="G43" s="145" t="s">
        <v>206</v>
      </c>
      <c r="H43" s="145" t="s">
        <v>385</v>
      </c>
      <c r="I43" s="146">
        <v>42444</v>
      </c>
      <c r="J43" s="147" t="s">
        <v>201</v>
      </c>
      <c r="K43" s="147" t="s">
        <v>69</v>
      </c>
      <c r="L43" s="232" t="s">
        <v>7151</v>
      </c>
      <c r="M43" s="148" t="s">
        <v>26</v>
      </c>
      <c r="N43" s="185" t="s">
        <v>4443</v>
      </c>
    </row>
    <row r="44" spans="2:14" s="113" customFormat="1" ht="39.950000000000003" customHeight="1" x14ac:dyDescent="0.35">
      <c r="B44" s="103"/>
      <c r="C44" s="216" t="s">
        <v>4443</v>
      </c>
      <c r="D44" s="223">
        <v>1024</v>
      </c>
      <c r="E44" s="197" t="s">
        <v>243</v>
      </c>
      <c r="F44" s="197">
        <v>1123</v>
      </c>
      <c r="G44" s="145" t="s">
        <v>388</v>
      </c>
      <c r="H44" s="145" t="s">
        <v>389</v>
      </c>
      <c r="I44" s="146">
        <v>42598</v>
      </c>
      <c r="J44" s="147" t="s">
        <v>201</v>
      </c>
      <c r="K44" s="147" t="s">
        <v>69</v>
      </c>
      <c r="L44" s="232" t="s">
        <v>7151</v>
      </c>
      <c r="M44" s="148" t="s">
        <v>23</v>
      </c>
      <c r="N44" s="235" t="s">
        <v>4443</v>
      </c>
    </row>
    <row r="45" spans="2:14" s="113" customFormat="1" ht="39.950000000000003" customHeight="1" x14ac:dyDescent="0.35">
      <c r="B45" s="103"/>
      <c r="C45" s="216"/>
      <c r="D45" s="223"/>
      <c r="E45" s="197"/>
      <c r="F45" s="197"/>
      <c r="G45" s="145"/>
      <c r="H45" s="145"/>
      <c r="I45" s="146"/>
      <c r="J45" s="147"/>
      <c r="K45" s="147"/>
      <c r="L45" s="232"/>
      <c r="M45" s="148"/>
      <c r="N45" s="235"/>
    </row>
    <row r="46" spans="2:14" s="113" customFormat="1" ht="39.950000000000003" customHeight="1" x14ac:dyDescent="0.35">
      <c r="B46" s="103"/>
      <c r="C46" s="216" t="s">
        <v>4443</v>
      </c>
      <c r="D46" s="223">
        <v>1021</v>
      </c>
      <c r="E46" s="197" t="s">
        <v>243</v>
      </c>
      <c r="F46" s="197">
        <v>3343</v>
      </c>
      <c r="G46" s="145" t="s">
        <v>2873</v>
      </c>
      <c r="H46" s="145" t="s">
        <v>2874</v>
      </c>
      <c r="I46" s="146">
        <v>43155</v>
      </c>
      <c r="J46" s="147" t="s">
        <v>201</v>
      </c>
      <c r="K46" s="147" t="s">
        <v>69</v>
      </c>
      <c r="L46" s="232" t="s">
        <v>7152</v>
      </c>
      <c r="M46" s="148" t="s">
        <v>39</v>
      </c>
      <c r="N46" s="185" t="s">
        <v>4443</v>
      </c>
    </row>
    <row r="47" spans="2:14" s="113" customFormat="1" ht="39.950000000000003" customHeight="1" x14ac:dyDescent="0.35">
      <c r="B47" s="103"/>
      <c r="C47" s="216"/>
      <c r="D47" s="223">
        <v>1022</v>
      </c>
      <c r="E47" s="197" t="s">
        <v>243</v>
      </c>
      <c r="F47" s="197">
        <v>4122</v>
      </c>
      <c r="G47" s="145" t="s">
        <v>6339</v>
      </c>
      <c r="H47" s="145" t="s">
        <v>6340</v>
      </c>
      <c r="I47" s="146">
        <v>43020</v>
      </c>
      <c r="J47" s="147" t="s">
        <v>201</v>
      </c>
      <c r="K47" s="147" t="s">
        <v>69</v>
      </c>
      <c r="L47" s="232" t="s">
        <v>7152</v>
      </c>
      <c r="M47" s="148" t="s">
        <v>62</v>
      </c>
      <c r="N47" s="185" t="s">
        <v>4443</v>
      </c>
    </row>
    <row r="48" spans="2:14" s="113" customFormat="1" ht="39.950000000000003" customHeight="1" x14ac:dyDescent="0.35">
      <c r="B48" s="103"/>
      <c r="C48" s="216" t="s">
        <v>4443</v>
      </c>
      <c r="D48" s="223">
        <v>1023</v>
      </c>
      <c r="E48" s="197" t="s">
        <v>243</v>
      </c>
      <c r="F48" s="197">
        <v>3389</v>
      </c>
      <c r="G48" s="145" t="s">
        <v>3247</v>
      </c>
      <c r="H48" s="145" t="s">
        <v>3248</v>
      </c>
      <c r="I48" s="146">
        <v>42392</v>
      </c>
      <c r="J48" s="147" t="s">
        <v>201</v>
      </c>
      <c r="K48" s="147" t="s">
        <v>69</v>
      </c>
      <c r="L48" s="232" t="s">
        <v>7152</v>
      </c>
      <c r="M48" s="148" t="s">
        <v>33</v>
      </c>
      <c r="N48" s="185" t="s">
        <v>4443</v>
      </c>
    </row>
    <row r="49" spans="2:14" s="113" customFormat="1" ht="39.950000000000003" customHeight="1" x14ac:dyDescent="0.35">
      <c r="B49" s="103"/>
      <c r="C49" s="216"/>
      <c r="D49" s="223">
        <v>1025</v>
      </c>
      <c r="E49" s="197" t="s">
        <v>243</v>
      </c>
      <c r="F49" s="197">
        <v>4246</v>
      </c>
      <c r="G49" s="145" t="s">
        <v>6721</v>
      </c>
      <c r="H49" s="145" t="s">
        <v>6722</v>
      </c>
      <c r="I49" s="146">
        <v>43379</v>
      </c>
      <c r="J49" s="147" t="s">
        <v>201</v>
      </c>
      <c r="K49" s="147" t="s">
        <v>69</v>
      </c>
      <c r="L49" s="232" t="s">
        <v>7152</v>
      </c>
      <c r="M49" s="148" t="s">
        <v>62</v>
      </c>
      <c r="N49" s="185" t="s">
        <v>4443</v>
      </c>
    </row>
    <row r="50" spans="2:14" s="113" customFormat="1" ht="39.950000000000003" customHeight="1" x14ac:dyDescent="0.35">
      <c r="B50" s="103"/>
      <c r="C50" s="216" t="s">
        <v>4443</v>
      </c>
      <c r="D50" s="223">
        <v>1026</v>
      </c>
      <c r="E50" s="197" t="s">
        <v>243</v>
      </c>
      <c r="F50" s="197">
        <v>4273</v>
      </c>
      <c r="G50" s="145" t="s">
        <v>2405</v>
      </c>
      <c r="H50" s="145" t="s">
        <v>6795</v>
      </c>
      <c r="I50" s="146">
        <v>42871</v>
      </c>
      <c r="J50" s="147" t="s">
        <v>201</v>
      </c>
      <c r="K50" s="147" t="s">
        <v>69</v>
      </c>
      <c r="L50" s="232" t="s">
        <v>7152</v>
      </c>
      <c r="M50" s="148" t="s">
        <v>23</v>
      </c>
      <c r="N50" s="185" t="s">
        <v>4443</v>
      </c>
    </row>
    <row r="51" spans="2:14" s="113" customFormat="1" ht="39.950000000000003" customHeight="1" x14ac:dyDescent="0.35">
      <c r="B51" s="103"/>
      <c r="C51" s="216" t="s">
        <v>4443</v>
      </c>
      <c r="D51" s="223">
        <v>1027</v>
      </c>
      <c r="E51" s="197" t="s">
        <v>243</v>
      </c>
      <c r="F51" s="197">
        <v>3270</v>
      </c>
      <c r="G51" s="145" t="s">
        <v>2354</v>
      </c>
      <c r="H51" s="145" t="s">
        <v>2355</v>
      </c>
      <c r="I51" s="146">
        <v>42480</v>
      </c>
      <c r="J51" s="147" t="s">
        <v>201</v>
      </c>
      <c r="K51" s="147" t="s">
        <v>69</v>
      </c>
      <c r="L51" s="232" t="s">
        <v>7152</v>
      </c>
      <c r="M51" s="148" t="s">
        <v>37</v>
      </c>
      <c r="N51" s="185" t="s">
        <v>4443</v>
      </c>
    </row>
    <row r="52" spans="2:14" s="113" customFormat="1" ht="39.950000000000003" customHeight="1" x14ac:dyDescent="0.35">
      <c r="B52" s="103"/>
      <c r="C52" s="216"/>
      <c r="D52" s="223"/>
      <c r="E52" s="197"/>
      <c r="F52" s="197"/>
      <c r="G52" s="145"/>
      <c r="H52" s="145"/>
      <c r="I52" s="146"/>
      <c r="J52" s="147"/>
      <c r="K52" s="147"/>
      <c r="L52" s="232"/>
      <c r="M52" s="148"/>
      <c r="N52" s="185"/>
    </row>
    <row r="53" spans="2:14" s="113" customFormat="1" ht="39.950000000000003" customHeight="1" x14ac:dyDescent="0.35">
      <c r="B53" s="103"/>
      <c r="C53" s="216"/>
      <c r="D53" s="223">
        <v>1028</v>
      </c>
      <c r="E53" s="197" t="s">
        <v>243</v>
      </c>
      <c r="F53" s="197">
        <v>4337</v>
      </c>
      <c r="G53" s="145" t="s">
        <v>210</v>
      </c>
      <c r="H53" s="145" t="s">
        <v>230</v>
      </c>
      <c r="I53" s="146">
        <v>42745</v>
      </c>
      <c r="J53" s="147" t="s">
        <v>201</v>
      </c>
      <c r="K53" s="147" t="s">
        <v>69</v>
      </c>
      <c r="L53" s="232" t="s">
        <v>7091</v>
      </c>
      <c r="M53" s="148" t="s">
        <v>25</v>
      </c>
      <c r="N53" s="185" t="s">
        <v>4443</v>
      </c>
    </row>
    <row r="54" spans="2:14" s="113" customFormat="1" ht="39.950000000000003" customHeight="1" x14ac:dyDescent="0.35">
      <c r="B54" s="103"/>
      <c r="C54" s="216"/>
      <c r="D54" s="223"/>
      <c r="E54" s="197"/>
      <c r="F54" s="197"/>
      <c r="G54" s="145"/>
      <c r="H54" s="145"/>
      <c r="I54" s="146"/>
      <c r="J54" s="147"/>
      <c r="K54" s="147"/>
      <c r="L54" s="232"/>
      <c r="M54" s="148"/>
      <c r="N54" s="185"/>
    </row>
    <row r="55" spans="2:14" s="113" customFormat="1" ht="39.950000000000003" customHeight="1" x14ac:dyDescent="0.35">
      <c r="B55" s="103"/>
      <c r="C55" s="216" t="s">
        <v>4443</v>
      </c>
      <c r="D55" s="223">
        <v>1029</v>
      </c>
      <c r="E55" s="197" t="s">
        <v>243</v>
      </c>
      <c r="F55" s="197">
        <v>3545</v>
      </c>
      <c r="G55" s="145" t="s">
        <v>4246</v>
      </c>
      <c r="H55" s="145" t="s">
        <v>4249</v>
      </c>
      <c r="I55" s="146">
        <v>43360</v>
      </c>
      <c r="J55" s="147" t="s">
        <v>201</v>
      </c>
      <c r="K55" s="147" t="s">
        <v>69</v>
      </c>
      <c r="L55" s="232" t="s">
        <v>67</v>
      </c>
      <c r="M55" s="148" t="s">
        <v>23</v>
      </c>
      <c r="N55" s="185" t="s">
        <v>4443</v>
      </c>
    </row>
    <row r="56" spans="2:14" s="113" customFormat="1" ht="39.950000000000003" customHeight="1" x14ac:dyDescent="0.35">
      <c r="B56" s="103"/>
      <c r="C56" s="216"/>
      <c r="D56" s="223">
        <v>1031</v>
      </c>
      <c r="E56" s="197" t="s">
        <v>243</v>
      </c>
      <c r="F56" s="197">
        <v>1179</v>
      </c>
      <c r="G56" s="145" t="s">
        <v>452</v>
      </c>
      <c r="H56" s="145" t="s">
        <v>453</v>
      </c>
      <c r="I56" s="146">
        <v>42679</v>
      </c>
      <c r="J56" s="147" t="s">
        <v>201</v>
      </c>
      <c r="K56" s="147" t="s">
        <v>69</v>
      </c>
      <c r="L56" s="232" t="s">
        <v>67</v>
      </c>
      <c r="M56" s="148" t="s">
        <v>62</v>
      </c>
      <c r="N56" s="185" t="s">
        <v>4443</v>
      </c>
    </row>
    <row r="57" spans="2:14" s="113" customFormat="1" ht="39.950000000000003" customHeight="1" x14ac:dyDescent="0.35">
      <c r="B57" s="103"/>
      <c r="C57" s="216"/>
      <c r="D57" s="223">
        <v>1032</v>
      </c>
      <c r="E57" s="197" t="s">
        <v>243</v>
      </c>
      <c r="F57" s="197">
        <v>2510</v>
      </c>
      <c r="G57" s="145" t="s">
        <v>1655</v>
      </c>
      <c r="H57" s="145" t="s">
        <v>1658</v>
      </c>
      <c r="I57" s="146">
        <v>43129</v>
      </c>
      <c r="J57" s="147" t="s">
        <v>201</v>
      </c>
      <c r="K57" s="147" t="s">
        <v>69</v>
      </c>
      <c r="L57" s="232" t="s">
        <v>67</v>
      </c>
      <c r="M57" s="182"/>
      <c r="N57" s="186" t="s">
        <v>4443</v>
      </c>
    </row>
    <row r="58" spans="2:14" s="113" customFormat="1" ht="39.950000000000003" customHeight="1" x14ac:dyDescent="0.35">
      <c r="B58" s="103"/>
      <c r="C58" s="216" t="s">
        <v>4443</v>
      </c>
      <c r="D58" s="223">
        <v>1034</v>
      </c>
      <c r="E58" s="197" t="s">
        <v>243</v>
      </c>
      <c r="F58" s="197">
        <v>3613</v>
      </c>
      <c r="G58" s="108" t="s">
        <v>4663</v>
      </c>
      <c r="H58" s="145" t="s">
        <v>4664</v>
      </c>
      <c r="I58" s="146">
        <v>42583</v>
      </c>
      <c r="J58" s="147" t="s">
        <v>201</v>
      </c>
      <c r="K58" s="147" t="s">
        <v>69</v>
      </c>
      <c r="L58" s="232" t="s">
        <v>67</v>
      </c>
      <c r="M58" s="148" t="s">
        <v>37</v>
      </c>
      <c r="N58" s="185" t="s">
        <v>4443</v>
      </c>
    </row>
    <row r="59" spans="2:14" s="113" customFormat="1" ht="39.950000000000003" customHeight="1" x14ac:dyDescent="0.35">
      <c r="B59" s="103"/>
      <c r="C59" s="216"/>
      <c r="D59" s="223">
        <v>1044</v>
      </c>
      <c r="E59" s="197" t="s">
        <v>243</v>
      </c>
      <c r="F59" s="197"/>
      <c r="G59" s="145" t="s">
        <v>4246</v>
      </c>
      <c r="H59" s="145" t="s">
        <v>4249</v>
      </c>
      <c r="I59" s="146"/>
      <c r="J59" s="147" t="s">
        <v>201</v>
      </c>
      <c r="K59" s="147" t="s">
        <v>69</v>
      </c>
      <c r="L59" s="232" t="s">
        <v>67</v>
      </c>
      <c r="M59" s="148" t="s">
        <v>62</v>
      </c>
      <c r="N59" s="185" t="s">
        <v>4443</v>
      </c>
    </row>
    <row r="60" spans="2:14" s="113" customFormat="1" ht="39.950000000000003" customHeight="1" x14ac:dyDescent="0.35">
      <c r="B60" s="103"/>
      <c r="C60" s="216"/>
      <c r="D60" s="223"/>
      <c r="E60" s="197"/>
      <c r="F60" s="197"/>
      <c r="G60" s="145"/>
      <c r="H60" s="145"/>
      <c r="I60" s="146"/>
      <c r="J60" s="147"/>
      <c r="K60" s="147"/>
      <c r="L60" s="232"/>
      <c r="M60" s="148"/>
      <c r="N60" s="185"/>
    </row>
    <row r="61" spans="2:14" s="113" customFormat="1" ht="39.950000000000003" customHeight="1" x14ac:dyDescent="0.35">
      <c r="B61" s="103"/>
      <c r="C61" s="216" t="s">
        <v>4443</v>
      </c>
      <c r="D61" s="223">
        <v>1035</v>
      </c>
      <c r="E61" s="197" t="s">
        <v>243</v>
      </c>
      <c r="F61" s="197">
        <v>2888</v>
      </c>
      <c r="G61" s="145" t="s">
        <v>1856</v>
      </c>
      <c r="H61" s="145" t="s">
        <v>1077</v>
      </c>
      <c r="I61" s="146">
        <v>42405</v>
      </c>
      <c r="J61" s="147" t="s">
        <v>201</v>
      </c>
      <c r="K61" s="147" t="s">
        <v>69</v>
      </c>
      <c r="L61" s="232" t="s">
        <v>63</v>
      </c>
      <c r="M61" s="148" t="s">
        <v>39</v>
      </c>
      <c r="N61" s="185" t="s">
        <v>4443</v>
      </c>
    </row>
    <row r="62" spans="2:14" s="113" customFormat="1" ht="39.950000000000003" customHeight="1" x14ac:dyDescent="0.35">
      <c r="B62" s="103"/>
      <c r="C62" s="216" t="s">
        <v>4443</v>
      </c>
      <c r="D62" s="223">
        <v>1036</v>
      </c>
      <c r="E62" s="197" t="s">
        <v>243</v>
      </c>
      <c r="F62" s="197">
        <v>1169</v>
      </c>
      <c r="G62" s="145" t="s">
        <v>444</v>
      </c>
      <c r="H62" s="145" t="s">
        <v>445</v>
      </c>
      <c r="I62" s="146">
        <v>42869</v>
      </c>
      <c r="J62" s="147" t="s">
        <v>201</v>
      </c>
      <c r="K62" s="147" t="s">
        <v>69</v>
      </c>
      <c r="L62" s="232" t="s">
        <v>63</v>
      </c>
      <c r="M62" s="148" t="s">
        <v>26</v>
      </c>
      <c r="N62" s="185" t="s">
        <v>4443</v>
      </c>
    </row>
    <row r="63" spans="2:14" s="113" customFormat="1" ht="39.950000000000003" customHeight="1" x14ac:dyDescent="0.35">
      <c r="B63" s="103"/>
      <c r="C63" s="216"/>
      <c r="D63" s="223"/>
      <c r="E63" s="197"/>
      <c r="F63" s="197"/>
      <c r="G63" s="145"/>
      <c r="H63" s="145"/>
      <c r="I63" s="146"/>
      <c r="J63" s="147"/>
      <c r="K63" s="147"/>
      <c r="L63" s="232"/>
      <c r="M63" s="148"/>
      <c r="N63" s="185"/>
    </row>
    <row r="64" spans="2:14" s="113" customFormat="1" ht="39.950000000000003" customHeight="1" x14ac:dyDescent="0.35">
      <c r="B64" s="103"/>
      <c r="C64" s="216" t="s">
        <v>4443</v>
      </c>
      <c r="D64" s="223">
        <v>1037</v>
      </c>
      <c r="E64" s="197" t="s">
        <v>243</v>
      </c>
      <c r="F64" s="197">
        <v>3687</v>
      </c>
      <c r="G64" s="145" t="s">
        <v>4943</v>
      </c>
      <c r="H64" s="145" t="s">
        <v>4944</v>
      </c>
      <c r="I64" s="146">
        <v>43105</v>
      </c>
      <c r="J64" s="147" t="s">
        <v>201</v>
      </c>
      <c r="K64" s="147" t="s">
        <v>69</v>
      </c>
      <c r="L64" s="232" t="s">
        <v>14</v>
      </c>
      <c r="M64" s="148" t="s">
        <v>37</v>
      </c>
      <c r="N64" s="185" t="s">
        <v>4443</v>
      </c>
    </row>
    <row r="65" spans="2:14" s="113" customFormat="1" ht="39.950000000000003" customHeight="1" x14ac:dyDescent="0.35">
      <c r="B65" s="103"/>
      <c r="C65" s="216"/>
      <c r="D65" s="223">
        <v>1038</v>
      </c>
      <c r="E65" s="197" t="s">
        <v>243</v>
      </c>
      <c r="F65" s="197">
        <v>3697</v>
      </c>
      <c r="G65" s="145" t="s">
        <v>4969</v>
      </c>
      <c r="H65" s="145" t="s">
        <v>4970</v>
      </c>
      <c r="I65" s="146">
        <v>42641</v>
      </c>
      <c r="J65" s="147" t="s">
        <v>201</v>
      </c>
      <c r="K65" s="147" t="s">
        <v>69</v>
      </c>
      <c r="L65" s="232" t="s">
        <v>14</v>
      </c>
      <c r="M65" s="148"/>
      <c r="N65" s="185" t="s">
        <v>4443</v>
      </c>
    </row>
    <row r="66" spans="2:14" s="113" customFormat="1" ht="39.950000000000003" customHeight="1" x14ac:dyDescent="0.35">
      <c r="B66" s="103"/>
      <c r="C66" s="216" t="s">
        <v>4443</v>
      </c>
      <c r="D66" s="223">
        <v>1039</v>
      </c>
      <c r="E66" s="197" t="s">
        <v>243</v>
      </c>
      <c r="F66" s="197">
        <v>3700</v>
      </c>
      <c r="G66" s="145" t="s">
        <v>3693</v>
      </c>
      <c r="H66" s="145" t="s">
        <v>4271</v>
      </c>
      <c r="I66" s="146">
        <v>43117</v>
      </c>
      <c r="J66" s="147" t="s">
        <v>201</v>
      </c>
      <c r="K66" s="147" t="s">
        <v>69</v>
      </c>
      <c r="L66" s="232" t="s">
        <v>14</v>
      </c>
      <c r="M66" s="148" t="s">
        <v>39</v>
      </c>
      <c r="N66" s="185" t="s">
        <v>4443</v>
      </c>
    </row>
    <row r="67" spans="2:14" s="113" customFormat="1" ht="39.950000000000003" customHeight="1" x14ac:dyDescent="0.35">
      <c r="B67" s="103"/>
      <c r="C67" s="216"/>
      <c r="D67" s="223">
        <v>1040</v>
      </c>
      <c r="E67" s="197" t="s">
        <v>243</v>
      </c>
      <c r="F67" s="197">
        <v>3686</v>
      </c>
      <c r="G67" s="145" t="s">
        <v>4940</v>
      </c>
      <c r="H67" s="145" t="s">
        <v>4941</v>
      </c>
      <c r="I67" s="146">
        <v>42480</v>
      </c>
      <c r="J67" s="147" t="s">
        <v>201</v>
      </c>
      <c r="K67" s="147" t="s">
        <v>69</v>
      </c>
      <c r="L67" s="232" t="s">
        <v>14</v>
      </c>
      <c r="M67" s="148"/>
      <c r="N67" s="185" t="s">
        <v>4443</v>
      </c>
    </row>
    <row r="68" spans="2:14" s="113" customFormat="1" ht="39.950000000000003" customHeight="1" x14ac:dyDescent="0.35">
      <c r="B68" s="103"/>
      <c r="C68" s="271"/>
      <c r="D68" s="223"/>
      <c r="E68" s="197"/>
      <c r="F68" s="233"/>
      <c r="G68" s="145"/>
      <c r="H68" s="145"/>
      <c r="I68" s="250"/>
      <c r="J68" s="147"/>
      <c r="K68" s="147"/>
      <c r="L68" s="232"/>
      <c r="M68" s="251"/>
      <c r="N68" s="252"/>
    </row>
    <row r="69" spans="2:14" s="113" customFormat="1" ht="39.950000000000003" customHeight="1" x14ac:dyDescent="0.35">
      <c r="B69" s="103"/>
      <c r="C69" s="271"/>
      <c r="D69" s="223">
        <v>1045</v>
      </c>
      <c r="E69" s="197"/>
      <c r="F69" s="233"/>
      <c r="G69" s="145" t="s">
        <v>1863</v>
      </c>
      <c r="H69" s="145" t="s">
        <v>2387</v>
      </c>
      <c r="I69" s="250"/>
      <c r="J69" s="147" t="s">
        <v>201</v>
      </c>
      <c r="K69" s="147" t="s">
        <v>69</v>
      </c>
      <c r="L69" s="232" t="s">
        <v>10</v>
      </c>
      <c r="M69" s="251"/>
      <c r="N69" s="252"/>
    </row>
    <row r="70" spans="2:14" s="113" customFormat="1" ht="39.950000000000003" customHeight="1" x14ac:dyDescent="0.35">
      <c r="B70" s="103"/>
      <c r="C70" s="271"/>
      <c r="D70" s="223"/>
      <c r="E70" s="197"/>
      <c r="F70" s="233"/>
      <c r="G70" s="145"/>
      <c r="H70" s="145"/>
      <c r="I70" s="250"/>
      <c r="J70" s="147"/>
      <c r="K70" s="147"/>
      <c r="L70" s="232"/>
      <c r="M70" s="251"/>
      <c r="N70" s="252" t="s">
        <v>4443</v>
      </c>
    </row>
    <row r="71" spans="2:14" s="113" customFormat="1" ht="39.950000000000003" customHeight="1" thickBot="1" x14ac:dyDescent="0.4">
      <c r="B71" s="103"/>
      <c r="C71" s="234"/>
      <c r="D71" s="285"/>
      <c r="E71" s="286"/>
      <c r="F71" s="287"/>
      <c r="G71" s="218"/>
      <c r="H71" s="218"/>
      <c r="I71" s="219"/>
      <c r="J71" s="220"/>
      <c r="K71" s="220"/>
      <c r="L71" s="133"/>
      <c r="M71" s="149"/>
      <c r="N71" s="180" t="s">
        <v>4443</v>
      </c>
    </row>
  </sheetData>
  <autoFilter ref="A9:N71" xr:uid="{00000000-0009-0000-0000-000002000000}">
    <sortState xmlns:xlrd2="http://schemas.microsoft.com/office/spreadsheetml/2017/richdata2" ref="A10:N71">
      <sortCondition ref="C11:C71"/>
    </sortState>
  </autoFilter>
  <sortState xmlns:xlrd2="http://schemas.microsoft.com/office/spreadsheetml/2017/richdata2" ref="C17:N18">
    <sortCondition ref="G17:G18"/>
  </sortState>
  <mergeCells count="5">
    <mergeCell ref="B2:N3"/>
    <mergeCell ref="L5:N5"/>
    <mergeCell ref="C6:N6"/>
    <mergeCell ref="C4:N4"/>
    <mergeCell ref="B5:K5"/>
  </mergeCells>
  <printOptions horizontalCentered="1"/>
  <pageMargins left="0" right="0" top="7.874015748031496E-2" bottom="3.937007874015748E-2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EVENT!$B$3:$B$5</xm:f>
          </x14:formula1>
          <xm:sqref>G71 E12:E71</xm:sqref>
        </x14:dataValidation>
        <x14:dataValidation type="list" showInputMessage="1" showErrorMessage="1" xr:uid="{00000000-0002-0000-0200-000000000000}">
          <x14:formula1>
            <xm:f>EVENT!#REF!</xm:f>
          </x14:formula1>
          <xm:sqref>E9:E11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7"/>
  <sheetViews>
    <sheetView topLeftCell="C1" zoomScale="70" zoomScaleNormal="70" workbookViewId="0">
      <selection activeCell="C8" sqref="C8:N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855468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5.7109375" style="90" customWidth="1"/>
  </cols>
  <sheetData>
    <row r="2" spans="1:14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 ht="36" x14ac:dyDescent="0.55000000000000004">
      <c r="B4" s="93"/>
      <c r="C4" s="338" t="s">
        <v>7096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28.5" x14ac:dyDescent="0.45">
      <c r="B5" s="345" t="s">
        <v>7146</v>
      </c>
      <c r="C5" s="345"/>
      <c r="D5" s="345"/>
      <c r="E5" s="345"/>
      <c r="F5" s="345"/>
      <c r="G5" s="345"/>
      <c r="H5" s="345"/>
      <c r="I5" s="345"/>
      <c r="J5" s="345"/>
      <c r="K5" s="345"/>
      <c r="L5" s="344" t="s">
        <v>7147</v>
      </c>
      <c r="M5" s="344"/>
      <c r="N5" s="344"/>
    </row>
    <row r="6" spans="1:14" ht="24.75" customHeight="1" x14ac:dyDescent="0.45">
      <c r="B6" s="184"/>
      <c r="C6" s="342" t="s">
        <v>7148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48" t="s">
        <v>7165</v>
      </c>
      <c r="M7" s="95"/>
      <c r="N7" s="174"/>
    </row>
    <row r="8" spans="1:14" ht="15.75" thickBot="1" x14ac:dyDescent="0.3">
      <c r="B8" s="79"/>
      <c r="C8" s="326"/>
      <c r="D8" s="327"/>
      <c r="E8" s="327"/>
      <c r="F8" s="327"/>
      <c r="G8" s="328"/>
      <c r="H8" s="328"/>
      <c r="I8" s="327"/>
      <c r="J8" s="327"/>
      <c r="K8" s="327"/>
      <c r="L8" s="328"/>
      <c r="M8" s="327"/>
      <c r="N8" s="327"/>
    </row>
    <row r="9" spans="1:14" s="87" customFormat="1" ht="38.450000000000003" customHeight="1" thickBot="1" x14ac:dyDescent="0.4">
      <c r="B9" s="81" t="s">
        <v>199</v>
      </c>
      <c r="C9" s="150" t="s">
        <v>7100</v>
      </c>
      <c r="D9" s="151" t="s">
        <v>200</v>
      </c>
      <c r="E9" s="290" t="s">
        <v>68</v>
      </c>
      <c r="F9" s="290" t="s">
        <v>183</v>
      </c>
      <c r="G9" s="291" t="s">
        <v>0</v>
      </c>
      <c r="H9" s="291" t="s">
        <v>47</v>
      </c>
      <c r="I9" s="151" t="s">
        <v>49</v>
      </c>
      <c r="J9" s="151" t="s">
        <v>48</v>
      </c>
      <c r="K9" s="151" t="s">
        <v>1</v>
      </c>
      <c r="L9" s="291" t="s">
        <v>50</v>
      </c>
      <c r="M9" s="152" t="s">
        <v>51</v>
      </c>
      <c r="N9" s="153" t="s">
        <v>7099</v>
      </c>
    </row>
    <row r="10" spans="1:14" s="87" customFormat="1" ht="38.450000000000003" customHeight="1" x14ac:dyDescent="0.35">
      <c r="B10" s="181"/>
      <c r="C10" s="272" t="s">
        <v>4443</v>
      </c>
      <c r="D10" s="292">
        <v>2138</v>
      </c>
      <c r="E10" s="293"/>
      <c r="F10" s="293"/>
      <c r="G10" s="221" t="s">
        <v>2731</v>
      </c>
      <c r="H10" s="221" t="s">
        <v>2732</v>
      </c>
      <c r="I10" s="206"/>
      <c r="J10" s="206" t="s">
        <v>201</v>
      </c>
      <c r="K10" s="206" t="s">
        <v>70</v>
      </c>
      <c r="L10" s="221" t="s">
        <v>64</v>
      </c>
      <c r="M10" s="274"/>
      <c r="N10" s="275" t="s">
        <v>4443</v>
      </c>
    </row>
    <row r="11" spans="1:14" s="87" customFormat="1" ht="38.450000000000003" customHeight="1" x14ac:dyDescent="0.35">
      <c r="A11" s="113"/>
      <c r="B11" s="230"/>
      <c r="C11" s="200"/>
      <c r="D11" s="294"/>
      <c r="E11" s="202"/>
      <c r="F11" s="202"/>
      <c r="G11" s="257"/>
      <c r="H11" s="257"/>
      <c r="I11" s="273"/>
      <c r="J11" s="257"/>
      <c r="K11" s="202"/>
      <c r="L11" s="257"/>
      <c r="M11" s="191"/>
      <c r="N11" s="191"/>
    </row>
    <row r="12" spans="1:14" s="87" customFormat="1" ht="38.450000000000003" customHeight="1" x14ac:dyDescent="0.35">
      <c r="A12" s="113"/>
      <c r="B12" s="230"/>
      <c r="C12" s="144" t="s">
        <v>4443</v>
      </c>
      <c r="D12" s="223">
        <v>2100</v>
      </c>
      <c r="E12" s="197" t="s">
        <v>245</v>
      </c>
      <c r="F12" s="197">
        <v>3442</v>
      </c>
      <c r="G12" s="145" t="s">
        <v>3713</v>
      </c>
      <c r="H12" s="145" t="s">
        <v>3714</v>
      </c>
      <c r="I12" s="146">
        <v>41931</v>
      </c>
      <c r="J12" s="147" t="s">
        <v>201</v>
      </c>
      <c r="K12" s="147" t="s">
        <v>70</v>
      </c>
      <c r="L12" s="145" t="s">
        <v>24</v>
      </c>
      <c r="M12" s="191" t="s">
        <v>25</v>
      </c>
      <c r="N12" s="195" t="s">
        <v>4443</v>
      </c>
    </row>
    <row r="13" spans="1:14" s="87" customFormat="1" ht="38.450000000000003" customHeight="1" x14ac:dyDescent="0.35">
      <c r="A13" s="113"/>
      <c r="B13" s="230"/>
      <c r="C13" s="200"/>
      <c r="D13" s="295">
        <v>2101</v>
      </c>
      <c r="E13" s="296" t="s">
        <v>245</v>
      </c>
      <c r="F13" s="296">
        <v>4381</v>
      </c>
      <c r="G13" s="257" t="s">
        <v>1774</v>
      </c>
      <c r="H13" s="213" t="s">
        <v>7048</v>
      </c>
      <c r="I13" s="201" t="s">
        <v>7049</v>
      </c>
      <c r="J13" s="202" t="s">
        <v>201</v>
      </c>
      <c r="K13" s="202" t="s">
        <v>70</v>
      </c>
      <c r="L13" s="257" t="s">
        <v>24</v>
      </c>
      <c r="M13" s="191" t="s">
        <v>25</v>
      </c>
      <c r="N13" s="177" t="s">
        <v>4443</v>
      </c>
    </row>
    <row r="14" spans="1:14" s="87" customFormat="1" ht="38.450000000000003" customHeight="1" x14ac:dyDescent="0.35">
      <c r="A14" s="113"/>
      <c r="B14" s="230"/>
      <c r="C14" s="144" t="s">
        <v>4443</v>
      </c>
      <c r="D14" s="223">
        <v>2102</v>
      </c>
      <c r="E14" s="212" t="s">
        <v>245</v>
      </c>
      <c r="F14" s="212">
        <v>1353</v>
      </c>
      <c r="G14" s="145" t="s">
        <v>3622</v>
      </c>
      <c r="H14" s="145" t="s">
        <v>3623</v>
      </c>
      <c r="I14" s="146">
        <v>42005</v>
      </c>
      <c r="J14" s="147" t="s">
        <v>201</v>
      </c>
      <c r="K14" s="147" t="s">
        <v>70</v>
      </c>
      <c r="L14" s="145" t="s">
        <v>24</v>
      </c>
      <c r="M14" s="112" t="s">
        <v>25</v>
      </c>
      <c r="N14" s="176" t="s">
        <v>4443</v>
      </c>
    </row>
    <row r="15" spans="1:14" s="87" customFormat="1" ht="38.450000000000003" customHeight="1" x14ac:dyDescent="0.35">
      <c r="A15" s="113"/>
      <c r="B15" s="230"/>
      <c r="C15" s="144"/>
      <c r="D15" s="223"/>
      <c r="E15" s="212"/>
      <c r="F15" s="212"/>
      <c r="G15" s="145"/>
      <c r="H15" s="145"/>
      <c r="I15" s="146"/>
      <c r="J15" s="147"/>
      <c r="K15" s="147"/>
      <c r="L15" s="145"/>
      <c r="M15" s="112"/>
      <c r="N15" s="176"/>
    </row>
    <row r="16" spans="1:14" s="113" customFormat="1" ht="39.950000000000003" customHeight="1" x14ac:dyDescent="0.35">
      <c r="B16" s="103"/>
      <c r="C16" s="144"/>
      <c r="D16" s="223">
        <v>2103</v>
      </c>
      <c r="E16" s="212" t="s">
        <v>245</v>
      </c>
      <c r="F16" s="212">
        <v>3122</v>
      </c>
      <c r="G16" s="145" t="s">
        <v>1415</v>
      </c>
      <c r="H16" s="145" t="s">
        <v>415</v>
      </c>
      <c r="I16" s="146">
        <v>41812</v>
      </c>
      <c r="J16" s="147" t="s">
        <v>201</v>
      </c>
      <c r="K16" s="147" t="s">
        <v>70</v>
      </c>
      <c r="L16" s="145" t="s">
        <v>4</v>
      </c>
      <c r="M16" s="112" t="s">
        <v>26</v>
      </c>
      <c r="N16" s="175" t="s">
        <v>4443</v>
      </c>
    </row>
    <row r="17" spans="2:14" s="113" customFormat="1" ht="39.950000000000003" customHeight="1" x14ac:dyDescent="0.35">
      <c r="B17" s="103"/>
      <c r="C17" s="144"/>
      <c r="D17" s="223"/>
      <c r="E17" s="212"/>
      <c r="F17" s="212"/>
      <c r="G17" s="145"/>
      <c r="H17" s="145"/>
      <c r="I17" s="146"/>
      <c r="J17" s="147"/>
      <c r="K17" s="147"/>
      <c r="L17" s="145"/>
      <c r="M17" s="112"/>
      <c r="N17" s="175"/>
    </row>
    <row r="18" spans="2:14" s="113" customFormat="1" ht="39.950000000000003" customHeight="1" x14ac:dyDescent="0.35">
      <c r="B18" s="103"/>
      <c r="C18" s="144" t="s">
        <v>4443</v>
      </c>
      <c r="D18" s="223">
        <v>2104</v>
      </c>
      <c r="E18" s="212" t="s">
        <v>245</v>
      </c>
      <c r="F18" s="212">
        <v>4238</v>
      </c>
      <c r="G18" s="145" t="s">
        <v>6696</v>
      </c>
      <c r="H18" s="145" t="s">
        <v>6697</v>
      </c>
      <c r="I18" s="146">
        <v>42083</v>
      </c>
      <c r="J18" s="147" t="s">
        <v>201</v>
      </c>
      <c r="K18" s="147" t="s">
        <v>70</v>
      </c>
      <c r="L18" s="145" t="s">
        <v>66</v>
      </c>
      <c r="M18" s="112" t="s">
        <v>33</v>
      </c>
      <c r="N18" s="175" t="s">
        <v>4443</v>
      </c>
    </row>
    <row r="19" spans="2:14" s="113" customFormat="1" ht="39.950000000000003" customHeight="1" x14ac:dyDescent="0.35">
      <c r="B19" s="103"/>
      <c r="C19" s="144" t="s">
        <v>4443</v>
      </c>
      <c r="D19" s="223">
        <v>2105</v>
      </c>
      <c r="E19" s="212" t="s">
        <v>245</v>
      </c>
      <c r="F19" s="212">
        <v>4086</v>
      </c>
      <c r="G19" s="145" t="s">
        <v>6211</v>
      </c>
      <c r="H19" s="145" t="s">
        <v>6212</v>
      </c>
      <c r="I19" s="146">
        <v>42091</v>
      </c>
      <c r="J19" s="147" t="s">
        <v>201</v>
      </c>
      <c r="K19" s="147" t="s">
        <v>70</v>
      </c>
      <c r="L19" s="145" t="s">
        <v>66</v>
      </c>
      <c r="M19" s="112" t="s">
        <v>33</v>
      </c>
      <c r="N19" s="176" t="s">
        <v>4443</v>
      </c>
    </row>
    <row r="20" spans="2:14" s="113" customFormat="1" ht="39.950000000000003" customHeight="1" x14ac:dyDescent="0.35">
      <c r="B20" s="103"/>
      <c r="C20" s="144" t="s">
        <v>4443</v>
      </c>
      <c r="D20" s="223">
        <v>2106</v>
      </c>
      <c r="E20" s="212" t="s">
        <v>245</v>
      </c>
      <c r="F20" s="212">
        <v>4087</v>
      </c>
      <c r="G20" s="145" t="s">
        <v>6214</v>
      </c>
      <c r="H20" s="145" t="s">
        <v>1941</v>
      </c>
      <c r="I20" s="146">
        <v>41698</v>
      </c>
      <c r="J20" s="147" t="s">
        <v>201</v>
      </c>
      <c r="K20" s="147" t="s">
        <v>70</v>
      </c>
      <c r="L20" s="145" t="s">
        <v>66</v>
      </c>
      <c r="M20" s="112" t="s">
        <v>33</v>
      </c>
      <c r="N20" s="176" t="s">
        <v>4443</v>
      </c>
    </row>
    <row r="21" spans="2:14" s="113" customFormat="1" ht="39.950000000000003" customHeight="1" x14ac:dyDescent="0.35">
      <c r="B21" s="103"/>
      <c r="C21" s="144"/>
      <c r="D21" s="223"/>
      <c r="E21" s="212"/>
      <c r="F21" s="212"/>
      <c r="G21" s="145"/>
      <c r="H21" s="145"/>
      <c r="I21" s="146"/>
      <c r="J21" s="147"/>
      <c r="K21" s="147"/>
      <c r="L21" s="145"/>
      <c r="M21" s="112"/>
      <c r="N21" s="176"/>
    </row>
    <row r="22" spans="2:14" s="113" customFormat="1" ht="39.950000000000003" customHeight="1" x14ac:dyDescent="0.35">
      <c r="B22" s="103"/>
      <c r="C22" s="144" t="s">
        <v>4443</v>
      </c>
      <c r="D22" s="223">
        <v>2139</v>
      </c>
      <c r="E22" s="212"/>
      <c r="F22" s="212"/>
      <c r="G22" s="145" t="s">
        <v>3914</v>
      </c>
      <c r="H22" s="145" t="s">
        <v>2788</v>
      </c>
      <c r="I22" s="146"/>
      <c r="J22" s="147" t="s">
        <v>201</v>
      </c>
      <c r="K22" s="147" t="s">
        <v>70</v>
      </c>
      <c r="L22" s="145" t="s">
        <v>7173</v>
      </c>
      <c r="M22" s="112"/>
      <c r="N22" s="176" t="s">
        <v>4443</v>
      </c>
    </row>
    <row r="23" spans="2:14" s="113" customFormat="1" ht="39.950000000000003" customHeight="1" x14ac:dyDescent="0.35">
      <c r="B23" s="103"/>
      <c r="C23" s="144"/>
      <c r="D23" s="223"/>
      <c r="E23" s="212"/>
      <c r="F23" s="212"/>
      <c r="G23" s="145"/>
      <c r="H23" s="145"/>
      <c r="I23" s="146"/>
      <c r="J23" s="147"/>
      <c r="K23" s="147"/>
      <c r="L23" s="145"/>
      <c r="M23" s="112"/>
      <c r="N23" s="176"/>
    </row>
    <row r="24" spans="2:14" s="113" customFormat="1" ht="39.950000000000003" customHeight="1" x14ac:dyDescent="0.35">
      <c r="B24" s="103"/>
      <c r="C24" s="144" t="s">
        <v>4443</v>
      </c>
      <c r="D24" s="223">
        <v>2140</v>
      </c>
      <c r="E24" s="212"/>
      <c r="F24" s="212"/>
      <c r="G24" s="145" t="s">
        <v>1096</v>
      </c>
      <c r="H24" s="145" t="s">
        <v>1631</v>
      </c>
      <c r="I24" s="146"/>
      <c r="J24" s="147" t="s">
        <v>201</v>
      </c>
      <c r="K24" s="147" t="s">
        <v>70</v>
      </c>
      <c r="L24" s="145" t="s">
        <v>6</v>
      </c>
      <c r="M24" s="112"/>
      <c r="N24" s="176" t="s">
        <v>4443</v>
      </c>
    </row>
    <row r="25" spans="2:14" s="113" customFormat="1" ht="39.950000000000003" customHeight="1" x14ac:dyDescent="0.35">
      <c r="B25" s="103"/>
      <c r="C25" s="144"/>
      <c r="D25" s="223"/>
      <c r="E25" s="212"/>
      <c r="F25" s="212"/>
      <c r="G25" s="145"/>
      <c r="H25" s="145"/>
      <c r="I25" s="146"/>
      <c r="J25" s="147"/>
      <c r="K25" s="147"/>
      <c r="L25" s="145"/>
      <c r="M25" s="112"/>
      <c r="N25" s="176"/>
    </row>
    <row r="26" spans="2:14" s="113" customFormat="1" ht="39.950000000000003" customHeight="1" x14ac:dyDescent="0.35">
      <c r="B26" s="103"/>
      <c r="C26" s="144"/>
      <c r="D26" s="223">
        <v>2144</v>
      </c>
      <c r="E26" s="212"/>
      <c r="F26" s="212"/>
      <c r="G26" s="145" t="s">
        <v>4024</v>
      </c>
      <c r="H26" s="145" t="s">
        <v>7170</v>
      </c>
      <c r="I26" s="146"/>
      <c r="J26" s="147" t="s">
        <v>201</v>
      </c>
      <c r="K26" s="147" t="s">
        <v>70</v>
      </c>
      <c r="L26" s="145" t="s">
        <v>60</v>
      </c>
      <c r="M26" s="112"/>
      <c r="N26" s="175"/>
    </row>
    <row r="27" spans="2:14" s="113" customFormat="1" ht="39.950000000000003" customHeight="1" x14ac:dyDescent="0.35">
      <c r="B27" s="103"/>
      <c r="C27" s="144"/>
      <c r="D27" s="223"/>
      <c r="E27" s="212"/>
      <c r="F27" s="212"/>
      <c r="G27" s="145"/>
      <c r="H27" s="145"/>
      <c r="I27" s="146"/>
      <c r="J27" s="147"/>
      <c r="K27" s="147"/>
      <c r="L27" s="145"/>
      <c r="M27" s="112"/>
      <c r="N27" s="175"/>
    </row>
    <row r="28" spans="2:14" s="113" customFormat="1" ht="39.950000000000003" customHeight="1" x14ac:dyDescent="0.35">
      <c r="B28" s="103"/>
      <c r="C28" s="144" t="s">
        <v>4443</v>
      </c>
      <c r="D28" s="223">
        <v>2107</v>
      </c>
      <c r="E28" s="212" t="s">
        <v>244</v>
      </c>
      <c r="F28" s="212">
        <v>1499</v>
      </c>
      <c r="G28" s="145" t="s">
        <v>2972</v>
      </c>
      <c r="H28" s="145" t="s">
        <v>2973</v>
      </c>
      <c r="I28" s="146">
        <v>41985</v>
      </c>
      <c r="J28" s="147" t="s">
        <v>201</v>
      </c>
      <c r="K28" s="147" t="s">
        <v>70</v>
      </c>
      <c r="L28" s="145" t="s">
        <v>18</v>
      </c>
      <c r="M28" s="112" t="s">
        <v>35</v>
      </c>
      <c r="N28" s="176" t="s">
        <v>4443</v>
      </c>
    </row>
    <row r="29" spans="2:14" s="113" customFormat="1" ht="39.950000000000003" customHeight="1" x14ac:dyDescent="0.35">
      <c r="B29" s="103"/>
      <c r="C29" s="144"/>
      <c r="D29" s="223"/>
      <c r="E29" s="212"/>
      <c r="F29" s="212"/>
      <c r="G29" s="145"/>
      <c r="H29" s="145"/>
      <c r="I29" s="146"/>
      <c r="J29" s="147"/>
      <c r="K29" s="147"/>
      <c r="L29" s="145"/>
      <c r="M29" s="112"/>
      <c r="N29" s="176"/>
    </row>
    <row r="30" spans="2:14" s="113" customFormat="1" ht="39.950000000000003" customHeight="1" x14ac:dyDescent="0.35">
      <c r="B30" s="103"/>
      <c r="C30" s="144"/>
      <c r="D30" s="223">
        <v>2108</v>
      </c>
      <c r="E30" s="212" t="s">
        <v>245</v>
      </c>
      <c r="F30" s="212">
        <v>3848</v>
      </c>
      <c r="G30" s="145" t="s">
        <v>5509</v>
      </c>
      <c r="H30" s="145" t="s">
        <v>5510</v>
      </c>
      <c r="I30" s="146">
        <v>42289</v>
      </c>
      <c r="J30" s="147" t="s">
        <v>201</v>
      </c>
      <c r="K30" s="147" t="s">
        <v>70</v>
      </c>
      <c r="L30" s="145" t="s">
        <v>55</v>
      </c>
      <c r="M30" s="112" t="s">
        <v>32</v>
      </c>
      <c r="N30" s="175"/>
    </row>
    <row r="31" spans="2:14" s="113" customFormat="1" ht="39.950000000000003" customHeight="1" x14ac:dyDescent="0.35">
      <c r="B31" s="103"/>
      <c r="C31" s="144" t="s">
        <v>4443</v>
      </c>
      <c r="D31" s="223">
        <v>2109</v>
      </c>
      <c r="E31" s="212" t="s">
        <v>245</v>
      </c>
      <c r="F31" s="212">
        <v>1294</v>
      </c>
      <c r="G31" s="145" t="s">
        <v>614</v>
      </c>
      <c r="H31" s="145" t="s">
        <v>615</v>
      </c>
      <c r="I31" s="146">
        <v>42177</v>
      </c>
      <c r="J31" s="147" t="s">
        <v>201</v>
      </c>
      <c r="K31" s="147" t="s">
        <v>70</v>
      </c>
      <c r="L31" s="145" t="s">
        <v>55</v>
      </c>
      <c r="M31" s="112" t="s">
        <v>32</v>
      </c>
      <c r="N31" s="176" t="s">
        <v>4443</v>
      </c>
    </row>
    <row r="32" spans="2:14" s="113" customFormat="1" ht="39.950000000000003" customHeight="1" x14ac:dyDescent="0.35">
      <c r="B32" s="103"/>
      <c r="C32" s="144"/>
      <c r="D32" s="223"/>
      <c r="E32" s="212"/>
      <c r="F32" s="212"/>
      <c r="G32" s="145"/>
      <c r="H32" s="145"/>
      <c r="I32" s="146"/>
      <c r="J32" s="147"/>
      <c r="K32" s="147"/>
      <c r="L32" s="145"/>
      <c r="M32" s="112"/>
      <c r="N32" s="176"/>
    </row>
    <row r="33" spans="1:14" s="113" customFormat="1" ht="39.950000000000003" customHeight="1" x14ac:dyDescent="0.35">
      <c r="B33" s="103"/>
      <c r="C33" s="144" t="s">
        <v>4443</v>
      </c>
      <c r="D33" s="223">
        <v>2110</v>
      </c>
      <c r="E33" s="212" t="s">
        <v>245</v>
      </c>
      <c r="F33" s="212">
        <v>4314</v>
      </c>
      <c r="G33" s="145" t="s">
        <v>6914</v>
      </c>
      <c r="H33" s="145" t="s">
        <v>1694</v>
      </c>
      <c r="I33" s="146">
        <v>42351</v>
      </c>
      <c r="J33" s="147" t="s">
        <v>201</v>
      </c>
      <c r="K33" s="147" t="s">
        <v>70</v>
      </c>
      <c r="L33" s="145" t="s">
        <v>38</v>
      </c>
      <c r="M33" s="112" t="s">
        <v>39</v>
      </c>
      <c r="N33" s="176" t="s">
        <v>4443</v>
      </c>
    </row>
    <row r="34" spans="1:14" s="113" customFormat="1" ht="39.950000000000003" customHeight="1" x14ac:dyDescent="0.35">
      <c r="B34" s="103"/>
      <c r="C34" s="144"/>
      <c r="D34" s="223"/>
      <c r="E34" s="212"/>
      <c r="F34" s="212"/>
      <c r="G34" s="145"/>
      <c r="H34" s="145"/>
      <c r="I34" s="146"/>
      <c r="J34" s="147"/>
      <c r="K34" s="147"/>
      <c r="L34" s="145"/>
      <c r="M34" s="112"/>
      <c r="N34" s="176"/>
    </row>
    <row r="35" spans="1:14" s="113" customFormat="1" ht="39.950000000000003" customHeight="1" x14ac:dyDescent="0.35">
      <c r="B35" s="103"/>
      <c r="C35" s="144"/>
      <c r="D35" s="223">
        <v>2111</v>
      </c>
      <c r="E35" s="212" t="s">
        <v>245</v>
      </c>
      <c r="F35" s="212">
        <v>4055</v>
      </c>
      <c r="G35" s="145" t="s">
        <v>6092</v>
      </c>
      <c r="H35" s="145" t="s">
        <v>6093</v>
      </c>
      <c r="I35" s="146">
        <v>42059</v>
      </c>
      <c r="J35" s="147" t="s">
        <v>201</v>
      </c>
      <c r="K35" s="147" t="s">
        <v>70</v>
      </c>
      <c r="L35" s="145" t="s">
        <v>40</v>
      </c>
      <c r="M35" s="112" t="s">
        <v>39</v>
      </c>
      <c r="N35" s="175"/>
    </row>
    <row r="36" spans="1:14" s="113" customFormat="1" ht="39.950000000000003" customHeight="1" x14ac:dyDescent="0.35">
      <c r="B36" s="103"/>
      <c r="C36" s="144" t="s">
        <v>4443</v>
      </c>
      <c r="D36" s="223">
        <v>2112</v>
      </c>
      <c r="E36" s="212" t="s">
        <v>245</v>
      </c>
      <c r="F36" s="212">
        <v>1736</v>
      </c>
      <c r="G36" s="145" t="s">
        <v>3386</v>
      </c>
      <c r="H36" s="145" t="s">
        <v>2578</v>
      </c>
      <c r="I36" s="146">
        <v>42196</v>
      </c>
      <c r="J36" s="147" t="s">
        <v>201</v>
      </c>
      <c r="K36" s="147" t="s">
        <v>70</v>
      </c>
      <c r="L36" s="145" t="s">
        <v>40</v>
      </c>
      <c r="M36" s="112" t="s">
        <v>39</v>
      </c>
      <c r="N36" s="176" t="s">
        <v>4443</v>
      </c>
    </row>
    <row r="37" spans="1:14" s="113" customFormat="1" ht="39.950000000000003" customHeight="1" x14ac:dyDescent="0.35">
      <c r="B37" s="103"/>
      <c r="C37" s="144"/>
      <c r="D37" s="223">
        <v>2113</v>
      </c>
      <c r="E37" s="212" t="s">
        <v>245</v>
      </c>
      <c r="F37" s="212">
        <v>2564</v>
      </c>
      <c r="G37" s="145" t="s">
        <v>3393</v>
      </c>
      <c r="H37" s="145" t="s">
        <v>3433</v>
      </c>
      <c r="I37" s="146">
        <v>42263</v>
      </c>
      <c r="J37" s="147" t="s">
        <v>201</v>
      </c>
      <c r="K37" s="147" t="s">
        <v>70</v>
      </c>
      <c r="L37" s="145" t="s">
        <v>40</v>
      </c>
      <c r="M37" s="112" t="s">
        <v>39</v>
      </c>
      <c r="N37" s="175"/>
    </row>
    <row r="38" spans="1:14" s="113" customFormat="1" ht="39.950000000000003" customHeight="1" x14ac:dyDescent="0.35">
      <c r="B38" s="103"/>
      <c r="C38" s="144"/>
      <c r="D38" s="223"/>
      <c r="E38" s="212"/>
      <c r="F38" s="212"/>
      <c r="G38" s="145"/>
      <c r="H38" s="145"/>
      <c r="I38" s="146"/>
      <c r="J38" s="147"/>
      <c r="K38" s="147"/>
      <c r="L38" s="145"/>
      <c r="M38" s="112"/>
      <c r="N38" s="175"/>
    </row>
    <row r="39" spans="1:14" s="113" customFormat="1" ht="39.950000000000003" customHeight="1" x14ac:dyDescent="0.35">
      <c r="B39" s="103"/>
      <c r="C39" s="144" t="s">
        <v>4443</v>
      </c>
      <c r="D39" s="223">
        <v>2114</v>
      </c>
      <c r="E39" s="212" t="s">
        <v>245</v>
      </c>
      <c r="F39" s="212">
        <v>4362</v>
      </c>
      <c r="G39" s="145" t="s">
        <v>3123</v>
      </c>
      <c r="H39" s="145" t="s">
        <v>7012</v>
      </c>
      <c r="I39" s="146">
        <v>42067</v>
      </c>
      <c r="J39" s="147" t="s">
        <v>201</v>
      </c>
      <c r="K39" s="147" t="s">
        <v>70</v>
      </c>
      <c r="L39" s="145" t="s">
        <v>41</v>
      </c>
      <c r="M39" s="112" t="s">
        <v>62</v>
      </c>
      <c r="N39" s="176" t="s">
        <v>4443</v>
      </c>
    </row>
    <row r="40" spans="1:14" s="113" customFormat="1" ht="39.950000000000003" customHeight="1" x14ac:dyDescent="0.35">
      <c r="B40" s="103"/>
      <c r="C40" s="144"/>
      <c r="D40" s="223">
        <v>2118</v>
      </c>
      <c r="E40" s="212" t="s">
        <v>245</v>
      </c>
      <c r="F40" s="212">
        <v>2980</v>
      </c>
      <c r="G40" s="145" t="s">
        <v>1968</v>
      </c>
      <c r="H40" s="145" t="s">
        <v>1969</v>
      </c>
      <c r="I40" s="146">
        <v>41965</v>
      </c>
      <c r="J40" s="147" t="s">
        <v>201</v>
      </c>
      <c r="K40" s="147" t="s">
        <v>70</v>
      </c>
      <c r="L40" s="145" t="s">
        <v>41</v>
      </c>
      <c r="M40" s="112" t="s">
        <v>62</v>
      </c>
      <c r="N40" s="175"/>
    </row>
    <row r="41" spans="1:14" s="113" customFormat="1" ht="39.950000000000003" customHeight="1" x14ac:dyDescent="0.35">
      <c r="B41" s="103"/>
      <c r="C41" s="144" t="s">
        <v>4443</v>
      </c>
      <c r="D41" s="223">
        <v>2120</v>
      </c>
      <c r="E41" s="212" t="s">
        <v>245</v>
      </c>
      <c r="F41" s="212">
        <v>4345</v>
      </c>
      <c r="G41" s="145" t="s">
        <v>6984</v>
      </c>
      <c r="H41" s="145" t="s">
        <v>6985</v>
      </c>
      <c r="I41" s="146">
        <v>41891</v>
      </c>
      <c r="J41" s="147" t="s">
        <v>201</v>
      </c>
      <c r="K41" s="147" t="s">
        <v>70</v>
      </c>
      <c r="L41" s="145" t="s">
        <v>41</v>
      </c>
      <c r="M41" s="112" t="s">
        <v>62</v>
      </c>
      <c r="N41" s="176" t="s">
        <v>4443</v>
      </c>
    </row>
    <row r="42" spans="1:14" s="113" customFormat="1" ht="39.950000000000003" customHeight="1" x14ac:dyDescent="0.35">
      <c r="B42" s="103"/>
      <c r="C42" s="144" t="s">
        <v>4443</v>
      </c>
      <c r="D42" s="223">
        <v>2141</v>
      </c>
      <c r="E42" s="212"/>
      <c r="F42" s="212"/>
      <c r="G42" s="145" t="s">
        <v>7114</v>
      </c>
      <c r="H42" s="145" t="s">
        <v>6701</v>
      </c>
      <c r="I42" s="146"/>
      <c r="J42" s="147" t="s">
        <v>201</v>
      </c>
      <c r="K42" s="147" t="s">
        <v>70</v>
      </c>
      <c r="L42" s="145" t="s">
        <v>41</v>
      </c>
      <c r="M42" s="112" t="s">
        <v>62</v>
      </c>
      <c r="N42" s="175" t="s">
        <v>4443</v>
      </c>
    </row>
    <row r="43" spans="1:14" s="113" customFormat="1" ht="39.950000000000003" customHeight="1" x14ac:dyDescent="0.35">
      <c r="B43" s="103"/>
      <c r="C43" s="144"/>
      <c r="D43" s="223"/>
      <c r="E43" s="212"/>
      <c r="F43" s="212"/>
      <c r="G43" s="145"/>
      <c r="H43" s="145"/>
      <c r="I43" s="146"/>
      <c r="J43" s="147"/>
      <c r="K43" s="147"/>
      <c r="L43" s="145"/>
      <c r="M43" s="112"/>
      <c r="N43" s="175"/>
    </row>
    <row r="44" spans="1:14" s="113" customFormat="1" ht="39.950000000000003" customHeight="1" x14ac:dyDescent="0.35">
      <c r="A44" s="87"/>
      <c r="B44" s="231"/>
      <c r="C44" s="144" t="s">
        <v>4443</v>
      </c>
      <c r="D44" s="223">
        <v>2115</v>
      </c>
      <c r="E44" s="212" t="s">
        <v>245</v>
      </c>
      <c r="F44" s="212">
        <v>2450</v>
      </c>
      <c r="G44" s="145" t="s">
        <v>1490</v>
      </c>
      <c r="H44" s="145" t="s">
        <v>262</v>
      </c>
      <c r="I44" s="146">
        <v>41713</v>
      </c>
      <c r="J44" s="147" t="s">
        <v>201</v>
      </c>
      <c r="K44" s="147" t="s">
        <v>70</v>
      </c>
      <c r="L44" s="145" t="s">
        <v>7151</v>
      </c>
      <c r="M44" s="112" t="s">
        <v>62</v>
      </c>
      <c r="N44" s="176" t="s">
        <v>4443</v>
      </c>
    </row>
    <row r="45" spans="1:14" s="113" customFormat="1" ht="39.950000000000003" customHeight="1" x14ac:dyDescent="0.35">
      <c r="B45" s="103"/>
      <c r="C45" s="144" t="s">
        <v>4443</v>
      </c>
      <c r="D45" s="223">
        <v>2116</v>
      </c>
      <c r="E45" s="212" t="s">
        <v>245</v>
      </c>
      <c r="F45" s="212">
        <v>2174</v>
      </c>
      <c r="G45" s="145" t="s">
        <v>1490</v>
      </c>
      <c r="H45" s="145" t="s">
        <v>1491</v>
      </c>
      <c r="I45" s="146">
        <v>41713</v>
      </c>
      <c r="J45" s="147" t="s">
        <v>201</v>
      </c>
      <c r="K45" s="147" t="s">
        <v>70</v>
      </c>
      <c r="L45" s="145" t="s">
        <v>7151</v>
      </c>
      <c r="M45" s="112" t="s">
        <v>62</v>
      </c>
      <c r="N45" s="176" t="s">
        <v>4443</v>
      </c>
    </row>
    <row r="46" spans="1:14" s="113" customFormat="1" ht="39.950000000000003" customHeight="1" x14ac:dyDescent="0.35">
      <c r="B46" s="103"/>
      <c r="C46" s="245" t="s">
        <v>4443</v>
      </c>
      <c r="D46" s="223">
        <v>2117</v>
      </c>
      <c r="E46" s="212" t="s">
        <v>245</v>
      </c>
      <c r="F46" s="212">
        <v>1526</v>
      </c>
      <c r="G46" s="145" t="s">
        <v>961</v>
      </c>
      <c r="H46" s="145" t="s">
        <v>962</v>
      </c>
      <c r="I46" s="146">
        <v>41855</v>
      </c>
      <c r="J46" s="147" t="s">
        <v>201</v>
      </c>
      <c r="K46" s="147" t="s">
        <v>70</v>
      </c>
      <c r="L46" s="145" t="s">
        <v>7151</v>
      </c>
      <c r="M46" s="112" t="s">
        <v>62</v>
      </c>
      <c r="N46" s="246" t="s">
        <v>4443</v>
      </c>
    </row>
    <row r="47" spans="1:14" s="113" customFormat="1" ht="39.950000000000003" customHeight="1" x14ac:dyDescent="0.35">
      <c r="B47" s="103"/>
      <c r="C47" s="144" t="s">
        <v>4443</v>
      </c>
      <c r="D47" s="223">
        <v>2119</v>
      </c>
      <c r="E47" s="212" t="s">
        <v>245</v>
      </c>
      <c r="F47" s="212">
        <v>4368</v>
      </c>
      <c r="G47" s="145" t="s">
        <v>7017</v>
      </c>
      <c r="H47" s="145" t="s">
        <v>7020</v>
      </c>
      <c r="I47" s="146">
        <v>41691</v>
      </c>
      <c r="J47" s="147" t="s">
        <v>201</v>
      </c>
      <c r="K47" s="147" t="s">
        <v>70</v>
      </c>
      <c r="L47" s="145" t="s">
        <v>7151</v>
      </c>
      <c r="M47" s="112" t="s">
        <v>62</v>
      </c>
      <c r="N47" s="175" t="s">
        <v>4443</v>
      </c>
    </row>
    <row r="48" spans="1:14" s="113" customFormat="1" ht="39.950000000000003" customHeight="1" x14ac:dyDescent="0.35">
      <c r="B48" s="103"/>
      <c r="C48" s="144" t="s">
        <v>4443</v>
      </c>
      <c r="D48" s="223">
        <v>2121</v>
      </c>
      <c r="E48" s="212" t="s">
        <v>245</v>
      </c>
      <c r="F48" s="212">
        <v>1537</v>
      </c>
      <c r="G48" s="145" t="s">
        <v>381</v>
      </c>
      <c r="H48" s="145" t="s">
        <v>977</v>
      </c>
      <c r="I48" s="146">
        <v>42030</v>
      </c>
      <c r="J48" s="147" t="s">
        <v>201</v>
      </c>
      <c r="K48" s="147" t="s">
        <v>70</v>
      </c>
      <c r="L48" s="145" t="s">
        <v>7151</v>
      </c>
      <c r="M48" s="112" t="s">
        <v>62</v>
      </c>
      <c r="N48" s="176" t="s">
        <v>4443</v>
      </c>
    </row>
    <row r="49" spans="2:14" s="113" customFormat="1" ht="39.950000000000003" customHeight="1" x14ac:dyDescent="0.35">
      <c r="B49" s="103"/>
      <c r="C49" s="144" t="s">
        <v>4443</v>
      </c>
      <c r="D49" s="223">
        <v>2122</v>
      </c>
      <c r="E49" s="212" t="s">
        <v>245</v>
      </c>
      <c r="F49" s="212">
        <v>3540</v>
      </c>
      <c r="G49" s="145" t="s">
        <v>4184</v>
      </c>
      <c r="H49" s="145" t="s">
        <v>4185</v>
      </c>
      <c r="I49" s="146">
        <v>41736</v>
      </c>
      <c r="J49" s="147" t="s">
        <v>201</v>
      </c>
      <c r="K49" s="147" t="s">
        <v>70</v>
      </c>
      <c r="L49" s="145" t="s">
        <v>7151</v>
      </c>
      <c r="M49" s="112"/>
      <c r="N49" s="176" t="s">
        <v>4443</v>
      </c>
    </row>
    <row r="50" spans="2:14" s="113" customFormat="1" ht="39.950000000000003" customHeight="1" x14ac:dyDescent="0.35">
      <c r="B50" s="103"/>
      <c r="C50" s="144"/>
      <c r="D50" s="223"/>
      <c r="E50" s="212"/>
      <c r="F50" s="212"/>
      <c r="G50" s="145"/>
      <c r="H50" s="145"/>
      <c r="I50" s="146"/>
      <c r="J50" s="147"/>
      <c r="K50" s="147"/>
      <c r="L50" s="145"/>
      <c r="M50" s="112"/>
      <c r="N50" s="176"/>
    </row>
    <row r="51" spans="2:14" s="113" customFormat="1" ht="39.950000000000003" customHeight="1" x14ac:dyDescent="0.35">
      <c r="B51" s="103"/>
      <c r="C51" s="144" t="s">
        <v>4443</v>
      </c>
      <c r="D51" s="223">
        <v>2123</v>
      </c>
      <c r="E51" s="212" t="s">
        <v>245</v>
      </c>
      <c r="F51" s="212">
        <v>4334</v>
      </c>
      <c r="G51" s="145" t="s">
        <v>216</v>
      </c>
      <c r="H51" s="145" t="s">
        <v>208</v>
      </c>
      <c r="I51" s="146">
        <v>42367</v>
      </c>
      <c r="J51" s="147" t="s">
        <v>201</v>
      </c>
      <c r="K51" s="147" t="s">
        <v>70</v>
      </c>
      <c r="L51" s="145" t="s">
        <v>7091</v>
      </c>
      <c r="M51" s="112" t="s">
        <v>23</v>
      </c>
      <c r="N51" s="176" t="s">
        <v>4443</v>
      </c>
    </row>
    <row r="52" spans="2:14" s="113" customFormat="1" ht="39.950000000000003" customHeight="1" x14ac:dyDescent="0.35">
      <c r="B52" s="103"/>
      <c r="C52" s="144"/>
      <c r="D52" s="223"/>
      <c r="E52" s="212"/>
      <c r="F52" s="212"/>
      <c r="G52" s="145"/>
      <c r="H52" s="145"/>
      <c r="I52" s="146"/>
      <c r="J52" s="147"/>
      <c r="K52" s="147"/>
      <c r="L52" s="145"/>
      <c r="M52" s="112"/>
      <c r="N52" s="176"/>
    </row>
    <row r="53" spans="2:14" s="113" customFormat="1" ht="39.950000000000003" customHeight="1" x14ac:dyDescent="0.35">
      <c r="B53" s="103"/>
      <c r="C53" s="144" t="s">
        <v>4443</v>
      </c>
      <c r="D53" s="223">
        <v>2127</v>
      </c>
      <c r="E53" s="212" t="s">
        <v>245</v>
      </c>
      <c r="F53" s="212">
        <v>1182</v>
      </c>
      <c r="G53" s="145" t="s">
        <v>456</v>
      </c>
      <c r="H53" s="145" t="s">
        <v>457</v>
      </c>
      <c r="I53" s="146">
        <v>41871</v>
      </c>
      <c r="J53" s="147" t="s">
        <v>201</v>
      </c>
      <c r="K53" s="147" t="s">
        <v>70</v>
      </c>
      <c r="L53" s="145" t="s">
        <v>67</v>
      </c>
      <c r="M53" s="112"/>
      <c r="N53" s="176" t="s">
        <v>4443</v>
      </c>
    </row>
    <row r="54" spans="2:14" s="113" customFormat="1" ht="39.950000000000003" customHeight="1" x14ac:dyDescent="0.35">
      <c r="B54" s="103"/>
      <c r="C54" s="144"/>
      <c r="D54" s="223"/>
      <c r="E54" s="212"/>
      <c r="F54" s="212"/>
      <c r="G54" s="145"/>
      <c r="H54" s="145"/>
      <c r="I54" s="146"/>
      <c r="J54" s="147"/>
      <c r="K54" s="147"/>
      <c r="L54" s="145"/>
      <c r="M54" s="112"/>
      <c r="N54" s="176"/>
    </row>
    <row r="55" spans="2:14" s="113" customFormat="1" ht="39.950000000000003" customHeight="1" x14ac:dyDescent="0.35">
      <c r="B55" s="103"/>
      <c r="C55" s="144" t="s">
        <v>4443</v>
      </c>
      <c r="D55" s="223">
        <v>2124</v>
      </c>
      <c r="E55" s="212" t="s">
        <v>245</v>
      </c>
      <c r="F55" s="212">
        <v>1189</v>
      </c>
      <c r="G55" s="145" t="s">
        <v>476</v>
      </c>
      <c r="H55" s="145" t="s">
        <v>480</v>
      </c>
      <c r="I55" s="146">
        <v>41686</v>
      </c>
      <c r="J55" s="147" t="s">
        <v>201</v>
      </c>
      <c r="K55" s="147" t="s">
        <v>70</v>
      </c>
      <c r="L55" s="145" t="s">
        <v>7153</v>
      </c>
      <c r="M55" s="112" t="s">
        <v>23</v>
      </c>
      <c r="N55" s="176" t="s">
        <v>4443</v>
      </c>
    </row>
    <row r="56" spans="2:14" s="113" customFormat="1" ht="39.950000000000003" customHeight="1" x14ac:dyDescent="0.35">
      <c r="B56" s="103"/>
      <c r="C56" s="144" t="s">
        <v>4443</v>
      </c>
      <c r="D56" s="223">
        <v>2125</v>
      </c>
      <c r="E56" s="212" t="s">
        <v>245</v>
      </c>
      <c r="F56" s="212">
        <v>2403</v>
      </c>
      <c r="G56" s="145" t="s">
        <v>4236</v>
      </c>
      <c r="H56" s="145" t="s">
        <v>4237</v>
      </c>
      <c r="I56" s="146">
        <v>41776</v>
      </c>
      <c r="J56" s="147" t="s">
        <v>201</v>
      </c>
      <c r="K56" s="147" t="s">
        <v>70</v>
      </c>
      <c r="L56" s="145" t="s">
        <v>7153</v>
      </c>
      <c r="M56" s="112" t="s">
        <v>23</v>
      </c>
      <c r="N56" s="176" t="s">
        <v>4443</v>
      </c>
    </row>
    <row r="57" spans="2:14" s="113" customFormat="1" ht="39.950000000000003" customHeight="1" x14ac:dyDescent="0.35">
      <c r="B57" s="103"/>
      <c r="C57" s="144" t="s">
        <v>4443</v>
      </c>
      <c r="D57" s="223">
        <v>2126</v>
      </c>
      <c r="E57" s="212" t="s">
        <v>245</v>
      </c>
      <c r="F57" s="212">
        <v>1775</v>
      </c>
      <c r="G57" s="145" t="s">
        <v>4229</v>
      </c>
      <c r="H57" s="145" t="s">
        <v>4232</v>
      </c>
      <c r="I57" s="146">
        <v>41853</v>
      </c>
      <c r="J57" s="147" t="s">
        <v>201</v>
      </c>
      <c r="K57" s="147" t="s">
        <v>70</v>
      </c>
      <c r="L57" s="145" t="s">
        <v>7153</v>
      </c>
      <c r="M57" s="112" t="s">
        <v>23</v>
      </c>
      <c r="N57" s="176" t="s">
        <v>4443</v>
      </c>
    </row>
    <row r="58" spans="2:14" s="113" customFormat="1" ht="39.950000000000003" customHeight="1" x14ac:dyDescent="0.35">
      <c r="B58" s="103"/>
      <c r="C58" s="144"/>
      <c r="D58" s="223">
        <v>2128</v>
      </c>
      <c r="E58" s="212" t="s">
        <v>245</v>
      </c>
      <c r="F58" s="212">
        <v>4116</v>
      </c>
      <c r="G58" s="145" t="s">
        <v>6313</v>
      </c>
      <c r="H58" s="145" t="s">
        <v>6314</v>
      </c>
      <c r="I58" s="146">
        <v>41760</v>
      </c>
      <c r="J58" s="147" t="s">
        <v>201</v>
      </c>
      <c r="K58" s="147" t="s">
        <v>70</v>
      </c>
      <c r="L58" s="145" t="s">
        <v>7153</v>
      </c>
      <c r="M58" s="112"/>
      <c r="N58" s="176"/>
    </row>
    <row r="59" spans="2:14" s="113" customFormat="1" ht="39.950000000000003" customHeight="1" x14ac:dyDescent="0.35">
      <c r="B59" s="103"/>
      <c r="C59" s="144"/>
      <c r="D59" s="223"/>
      <c r="E59" s="212"/>
      <c r="F59" s="212"/>
      <c r="G59" s="145"/>
      <c r="H59" s="145"/>
      <c r="I59" s="146"/>
      <c r="J59" s="147"/>
      <c r="K59" s="147"/>
      <c r="L59" s="145"/>
      <c r="M59" s="112"/>
      <c r="N59" s="176"/>
    </row>
    <row r="60" spans="2:14" s="113" customFormat="1" ht="39.950000000000003" customHeight="1" x14ac:dyDescent="0.35">
      <c r="B60" s="103"/>
      <c r="C60" s="144" t="s">
        <v>4443</v>
      </c>
      <c r="D60" s="223">
        <v>2134</v>
      </c>
      <c r="E60" s="212" t="s">
        <v>245</v>
      </c>
      <c r="F60" s="212">
        <v>1593</v>
      </c>
      <c r="G60" s="145" t="s">
        <v>1059</v>
      </c>
      <c r="H60" s="145" t="s">
        <v>1060</v>
      </c>
      <c r="I60" s="146">
        <v>41730</v>
      </c>
      <c r="J60" s="147" t="s">
        <v>201</v>
      </c>
      <c r="K60" s="147" t="s">
        <v>70</v>
      </c>
      <c r="L60" s="145" t="s">
        <v>63</v>
      </c>
      <c r="M60" s="112"/>
      <c r="N60" s="176" t="s">
        <v>4443</v>
      </c>
    </row>
    <row r="61" spans="2:14" s="113" customFormat="1" ht="39.950000000000003" customHeight="1" x14ac:dyDescent="0.35">
      <c r="B61" s="103"/>
      <c r="C61" s="144"/>
      <c r="D61" s="223"/>
      <c r="E61" s="212"/>
      <c r="F61" s="212"/>
      <c r="G61" s="145"/>
      <c r="H61" s="145"/>
      <c r="I61" s="146"/>
      <c r="J61" s="147"/>
      <c r="K61" s="147"/>
      <c r="L61" s="145"/>
      <c r="M61" s="112"/>
      <c r="N61" s="176"/>
    </row>
    <row r="62" spans="2:14" s="113" customFormat="1" ht="39.950000000000003" customHeight="1" x14ac:dyDescent="0.35">
      <c r="B62" s="103"/>
      <c r="C62" s="144" t="s">
        <v>4443</v>
      </c>
      <c r="D62" s="223">
        <v>2129</v>
      </c>
      <c r="E62" s="212" t="s">
        <v>245</v>
      </c>
      <c r="F62" s="212">
        <v>1575</v>
      </c>
      <c r="G62" s="145" t="s">
        <v>1024</v>
      </c>
      <c r="H62" s="145" t="s">
        <v>1027</v>
      </c>
      <c r="I62" s="146">
        <v>41965</v>
      </c>
      <c r="J62" s="147" t="s">
        <v>201</v>
      </c>
      <c r="K62" s="147" t="s">
        <v>70</v>
      </c>
      <c r="L62" s="145" t="s">
        <v>7154</v>
      </c>
      <c r="M62" s="112" t="s">
        <v>35</v>
      </c>
      <c r="N62" s="176" t="s">
        <v>4443</v>
      </c>
    </row>
    <row r="63" spans="2:14" s="113" customFormat="1" ht="39.950000000000003" customHeight="1" x14ac:dyDescent="0.35">
      <c r="B63" s="103"/>
      <c r="C63" s="144" t="s">
        <v>4443</v>
      </c>
      <c r="D63" s="223">
        <v>2130</v>
      </c>
      <c r="E63" s="212" t="s">
        <v>245</v>
      </c>
      <c r="F63" s="212">
        <v>1161</v>
      </c>
      <c r="G63" s="145" t="s">
        <v>425</v>
      </c>
      <c r="H63" s="145" t="s">
        <v>426</v>
      </c>
      <c r="I63" s="146">
        <v>42067</v>
      </c>
      <c r="J63" s="147" t="s">
        <v>201</v>
      </c>
      <c r="K63" s="147" t="s">
        <v>70</v>
      </c>
      <c r="L63" s="145" t="s">
        <v>7154</v>
      </c>
      <c r="M63" s="112" t="s">
        <v>35</v>
      </c>
      <c r="N63" s="176" t="s">
        <v>4443</v>
      </c>
    </row>
    <row r="64" spans="2:14" s="113" customFormat="1" ht="39.950000000000003" customHeight="1" x14ac:dyDescent="0.35">
      <c r="B64" s="103"/>
      <c r="C64" s="144" t="s">
        <v>4443</v>
      </c>
      <c r="D64" s="223">
        <v>2131</v>
      </c>
      <c r="E64" s="212" t="s">
        <v>245</v>
      </c>
      <c r="F64" s="212">
        <v>1164</v>
      </c>
      <c r="G64" s="145" t="s">
        <v>432</v>
      </c>
      <c r="H64" s="145" t="s">
        <v>433</v>
      </c>
      <c r="I64" s="146">
        <v>41779</v>
      </c>
      <c r="J64" s="147" t="s">
        <v>201</v>
      </c>
      <c r="K64" s="147" t="s">
        <v>70</v>
      </c>
      <c r="L64" s="145" t="s">
        <v>7154</v>
      </c>
      <c r="M64" s="112" t="s">
        <v>35</v>
      </c>
      <c r="N64" s="175" t="s">
        <v>4443</v>
      </c>
    </row>
    <row r="65" spans="1:14" s="113" customFormat="1" ht="39.950000000000003" customHeight="1" x14ac:dyDescent="0.35">
      <c r="A65" s="87"/>
      <c r="B65" s="231"/>
      <c r="C65" s="144" t="s">
        <v>4443</v>
      </c>
      <c r="D65" s="223">
        <v>2132</v>
      </c>
      <c r="E65" s="212" t="s">
        <v>245</v>
      </c>
      <c r="F65" s="212">
        <v>4305</v>
      </c>
      <c r="G65" s="145" t="s">
        <v>6882</v>
      </c>
      <c r="H65" s="145" t="s">
        <v>6275</v>
      </c>
      <c r="I65" s="146">
        <v>41825</v>
      </c>
      <c r="J65" s="147" t="s">
        <v>201</v>
      </c>
      <c r="K65" s="147" t="s">
        <v>70</v>
      </c>
      <c r="L65" s="145" t="s">
        <v>7154</v>
      </c>
      <c r="M65" s="112" t="s">
        <v>35</v>
      </c>
      <c r="N65" s="175" t="s">
        <v>4443</v>
      </c>
    </row>
    <row r="66" spans="1:14" s="113" customFormat="1" ht="39.950000000000003" customHeight="1" x14ac:dyDescent="0.35">
      <c r="B66" s="103"/>
      <c r="C66" s="144" t="s">
        <v>4443</v>
      </c>
      <c r="D66" s="223">
        <v>2133</v>
      </c>
      <c r="E66" s="212" t="s">
        <v>244</v>
      </c>
      <c r="F66" s="212">
        <v>2968</v>
      </c>
      <c r="G66" s="145" t="s">
        <v>1936</v>
      </c>
      <c r="H66" s="145" t="s">
        <v>1937</v>
      </c>
      <c r="I66" s="146">
        <v>42007</v>
      </c>
      <c r="J66" s="147" t="s">
        <v>201</v>
      </c>
      <c r="K66" s="147" t="s">
        <v>70</v>
      </c>
      <c r="L66" s="145" t="s">
        <v>7154</v>
      </c>
      <c r="M66" s="112" t="s">
        <v>35</v>
      </c>
      <c r="N66" s="176" t="s">
        <v>4443</v>
      </c>
    </row>
    <row r="67" spans="1:14" s="113" customFormat="1" ht="39.950000000000003" customHeight="1" x14ac:dyDescent="0.35">
      <c r="B67" s="103"/>
      <c r="C67" s="144" t="s">
        <v>4443</v>
      </c>
      <c r="D67" s="223">
        <v>2135</v>
      </c>
      <c r="E67" s="212" t="s">
        <v>245</v>
      </c>
      <c r="F67" s="212">
        <v>1590</v>
      </c>
      <c r="G67" s="145" t="s">
        <v>1056</v>
      </c>
      <c r="H67" s="145" t="s">
        <v>1057</v>
      </c>
      <c r="I67" s="146">
        <v>42153</v>
      </c>
      <c r="J67" s="147" t="s">
        <v>201</v>
      </c>
      <c r="K67" s="147" t="s">
        <v>70</v>
      </c>
      <c r="L67" s="145" t="s">
        <v>7154</v>
      </c>
      <c r="M67" s="112" t="s">
        <v>35</v>
      </c>
      <c r="N67" s="176" t="s">
        <v>4443</v>
      </c>
    </row>
    <row r="68" spans="1:14" s="113" customFormat="1" ht="39.950000000000003" customHeight="1" x14ac:dyDescent="0.35">
      <c r="B68" s="103"/>
      <c r="C68" s="144"/>
      <c r="D68" s="223"/>
      <c r="E68" s="212"/>
      <c r="F68" s="212"/>
      <c r="G68" s="145"/>
      <c r="H68" s="145"/>
      <c r="I68" s="146"/>
      <c r="J68" s="147"/>
      <c r="K68" s="147"/>
      <c r="L68" s="145"/>
      <c r="M68" s="112"/>
      <c r="N68" s="176"/>
    </row>
    <row r="69" spans="1:14" s="113" customFormat="1" ht="39.950000000000003" customHeight="1" x14ac:dyDescent="0.35">
      <c r="B69" s="103"/>
      <c r="C69" s="188" t="s">
        <v>4443</v>
      </c>
      <c r="D69" s="190">
        <v>2143</v>
      </c>
      <c r="E69" s="297"/>
      <c r="F69" s="297"/>
      <c r="G69" s="145" t="s">
        <v>7144</v>
      </c>
      <c r="H69" s="145" t="s">
        <v>3451</v>
      </c>
      <c r="I69" s="147"/>
      <c r="J69" s="147" t="s">
        <v>201</v>
      </c>
      <c r="K69" s="147" t="s">
        <v>70</v>
      </c>
      <c r="L69" s="145" t="s">
        <v>3</v>
      </c>
      <c r="M69" s="192"/>
      <c r="N69" s="193" t="s">
        <v>4443</v>
      </c>
    </row>
    <row r="70" spans="1:14" s="113" customFormat="1" ht="39.950000000000003" customHeight="1" x14ac:dyDescent="0.35">
      <c r="B70" s="103"/>
      <c r="C70" s="188"/>
      <c r="D70" s="190"/>
      <c r="E70" s="297"/>
      <c r="F70" s="297"/>
      <c r="G70" s="145"/>
      <c r="H70" s="145"/>
      <c r="I70" s="147"/>
      <c r="J70" s="147"/>
      <c r="K70" s="147"/>
      <c r="L70" s="145"/>
      <c r="M70" s="192"/>
      <c r="N70" s="193"/>
    </row>
    <row r="71" spans="1:14" s="113" customFormat="1" ht="39.950000000000003" customHeight="1" x14ac:dyDescent="0.35">
      <c r="B71" s="103"/>
      <c r="C71" s="144" t="s">
        <v>4443</v>
      </c>
      <c r="D71" s="223">
        <v>2136</v>
      </c>
      <c r="E71" s="212" t="s">
        <v>245</v>
      </c>
      <c r="F71" s="212">
        <v>4291</v>
      </c>
      <c r="G71" s="145" t="s">
        <v>693</v>
      </c>
      <c r="H71" s="145" t="s">
        <v>6837</v>
      </c>
      <c r="I71" s="146" t="s">
        <v>6838</v>
      </c>
      <c r="J71" s="147" t="s">
        <v>201</v>
      </c>
      <c r="K71" s="147" t="s">
        <v>70</v>
      </c>
      <c r="L71" s="145" t="s">
        <v>5</v>
      </c>
      <c r="M71" s="112" t="s">
        <v>25</v>
      </c>
      <c r="N71" s="175" t="s">
        <v>4443</v>
      </c>
    </row>
    <row r="72" spans="1:14" s="113" customFormat="1" ht="39.950000000000003" customHeight="1" x14ac:dyDescent="0.35">
      <c r="B72" s="103"/>
      <c r="C72" s="144"/>
      <c r="D72" s="223"/>
      <c r="E72" s="212"/>
      <c r="F72" s="212"/>
      <c r="G72" s="145"/>
      <c r="H72" s="145"/>
      <c r="I72" s="146"/>
      <c r="J72" s="147"/>
      <c r="K72" s="147"/>
      <c r="L72" s="145"/>
      <c r="M72" s="112"/>
      <c r="N72" s="175"/>
    </row>
    <row r="73" spans="1:14" s="113" customFormat="1" ht="39.950000000000003" customHeight="1" x14ac:dyDescent="0.35">
      <c r="A73" s="87"/>
      <c r="B73" s="231"/>
      <c r="C73" s="144" t="s">
        <v>4443</v>
      </c>
      <c r="D73" s="223">
        <v>2145</v>
      </c>
      <c r="E73" s="212"/>
      <c r="F73" s="212"/>
      <c r="G73" s="145" t="s">
        <v>6500</v>
      </c>
      <c r="H73" s="145" t="s">
        <v>7136</v>
      </c>
      <c r="I73" s="146"/>
      <c r="J73" s="147" t="s">
        <v>201</v>
      </c>
      <c r="K73" s="147" t="s">
        <v>70</v>
      </c>
      <c r="L73" s="145" t="s">
        <v>22</v>
      </c>
      <c r="M73" s="112"/>
      <c r="N73" s="176" t="s">
        <v>4443</v>
      </c>
    </row>
    <row r="74" spans="1:14" s="173" customFormat="1" ht="39.950000000000003" customHeight="1" x14ac:dyDescent="0.35">
      <c r="A74" s="113"/>
      <c r="B74" s="103"/>
      <c r="C74" s="144"/>
      <c r="D74" s="223">
        <v>2137</v>
      </c>
      <c r="E74" s="212" t="s">
        <v>245</v>
      </c>
      <c r="F74" s="212">
        <v>2731</v>
      </c>
      <c r="G74" s="145" t="s">
        <v>3301</v>
      </c>
      <c r="H74" s="145" t="s">
        <v>3304</v>
      </c>
      <c r="I74" s="146">
        <v>42183</v>
      </c>
      <c r="J74" s="147" t="s">
        <v>201</v>
      </c>
      <c r="K74" s="147" t="s">
        <v>70</v>
      </c>
      <c r="L74" s="145" t="s">
        <v>22</v>
      </c>
      <c r="M74" s="112" t="s">
        <v>26</v>
      </c>
      <c r="N74" s="176"/>
    </row>
    <row r="75" spans="1:14" s="113" customFormat="1" ht="39.950000000000003" customHeight="1" x14ac:dyDescent="0.35">
      <c r="B75" s="103"/>
      <c r="C75" s="188"/>
      <c r="D75" s="190"/>
      <c r="E75" s="297"/>
      <c r="F75" s="297"/>
      <c r="G75" s="189"/>
      <c r="H75" s="189"/>
      <c r="I75" s="190"/>
      <c r="J75" s="190"/>
      <c r="K75" s="190"/>
      <c r="L75" s="189"/>
      <c r="M75" s="192"/>
      <c r="N75" s="193"/>
    </row>
    <row r="76" spans="1:14" s="113" customFormat="1" ht="39.950000000000003" customHeight="1" x14ac:dyDescent="0.35">
      <c r="B76" s="103"/>
      <c r="C76" s="144"/>
      <c r="D76" s="223"/>
      <c r="E76" s="212"/>
      <c r="F76" s="212"/>
      <c r="G76" s="145"/>
      <c r="H76" s="145"/>
      <c r="I76" s="146"/>
      <c r="J76" s="147"/>
      <c r="K76" s="147"/>
      <c r="L76" s="145"/>
      <c r="M76" s="112"/>
      <c r="N76" s="175"/>
    </row>
    <row r="77" spans="1:14" s="113" customFormat="1" ht="39.950000000000003" customHeight="1" thickBot="1" x14ac:dyDescent="0.4">
      <c r="B77" s="103"/>
      <c r="C77" s="236"/>
      <c r="D77" s="238"/>
      <c r="E77" s="288"/>
      <c r="F77" s="288"/>
      <c r="G77" s="237"/>
      <c r="H77" s="237"/>
      <c r="I77" s="238"/>
      <c r="J77" s="238"/>
      <c r="K77" s="238"/>
      <c r="L77" s="237"/>
      <c r="M77" s="239"/>
      <c r="N77" s="240"/>
    </row>
  </sheetData>
  <sortState xmlns:xlrd2="http://schemas.microsoft.com/office/spreadsheetml/2017/richdata2" ref="C10:N75">
    <sortCondition ref="L10:L75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1000000}">
          <x14:formula1>
            <xm:f>EVENT!$B$3:$B$5</xm:f>
          </x14:formula1>
          <xm:sqref>E14:E77</xm:sqref>
        </x14:dataValidation>
        <x14:dataValidation type="list" showInputMessage="1" showErrorMessage="1" xr:uid="{00000000-0002-0000-0300-000000000000}">
          <x14:formula1>
            <xm:f>EVENT!#REF!</xm:f>
          </x14:formula1>
          <xm:sqref>E9:E15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32"/>
  <sheetViews>
    <sheetView topLeftCell="C4" zoomScale="60" zoomScaleNormal="60" workbookViewId="0">
      <selection activeCell="L103" sqref="L103:L10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3.570312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8.140625" style="91" customWidth="1"/>
    <col min="8" max="8" width="35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.7109375" style="91" customWidth="1"/>
    <col min="13" max="13" width="15.140625" style="90" hidden="1" customWidth="1"/>
    <col min="14" max="14" width="24.28515625" style="90" customWidth="1"/>
  </cols>
  <sheetData>
    <row r="2" spans="2:14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2:14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2:14" ht="36" x14ac:dyDescent="0.55000000000000004">
      <c r="B4" s="93"/>
      <c r="C4" s="93"/>
      <c r="D4" s="338" t="s">
        <v>7097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2:14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2:14" ht="28.5" x14ac:dyDescent="0.45">
      <c r="B6" s="345" t="s">
        <v>7146</v>
      </c>
      <c r="C6" s="345"/>
      <c r="D6" s="345"/>
      <c r="E6" s="345"/>
      <c r="F6" s="345"/>
      <c r="G6" s="345"/>
      <c r="H6" s="345"/>
      <c r="I6" s="345"/>
      <c r="J6" s="345"/>
      <c r="K6" s="345"/>
      <c r="L6" s="344" t="s">
        <v>7147</v>
      </c>
      <c r="M6" s="344"/>
      <c r="N6" s="344"/>
    </row>
    <row r="7" spans="2:14" ht="24.75" customHeight="1" x14ac:dyDescent="0.45">
      <c r="B7" s="76"/>
      <c r="C7" s="342" t="s">
        <v>7148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2:14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47" t="s">
        <v>7164</v>
      </c>
      <c r="M8" s="95"/>
      <c r="N8" s="196"/>
    </row>
    <row r="9" spans="2:14" ht="15.75" thickBot="1" x14ac:dyDescent="0.3">
      <c r="B9" s="79"/>
      <c r="C9" s="326"/>
      <c r="D9" s="327"/>
      <c r="E9" s="327"/>
      <c r="F9" s="327"/>
      <c r="G9" s="328"/>
      <c r="H9" s="328"/>
      <c r="I9" s="327"/>
      <c r="J9" s="327"/>
      <c r="K9" s="327"/>
      <c r="L9" s="328"/>
      <c r="M9" s="327"/>
      <c r="N9" s="327"/>
    </row>
    <row r="10" spans="2:14" s="87" customFormat="1" ht="38.450000000000003" customHeight="1" thickBot="1" x14ac:dyDescent="0.4">
      <c r="B10" s="81" t="s">
        <v>199</v>
      </c>
      <c r="C10" s="169" t="s">
        <v>7100</v>
      </c>
      <c r="D10" s="298" t="s">
        <v>200</v>
      </c>
      <c r="E10" s="299" t="s">
        <v>68</v>
      </c>
      <c r="F10" s="299" t="s">
        <v>183</v>
      </c>
      <c r="G10" s="300" t="s">
        <v>0</v>
      </c>
      <c r="H10" s="300" t="s">
        <v>47</v>
      </c>
      <c r="I10" s="298" t="s">
        <v>49</v>
      </c>
      <c r="J10" s="298" t="s">
        <v>48</v>
      </c>
      <c r="K10" s="298" t="s">
        <v>1</v>
      </c>
      <c r="L10" s="300" t="s">
        <v>50</v>
      </c>
      <c r="M10" s="170" t="s">
        <v>51</v>
      </c>
      <c r="N10" s="154" t="s">
        <v>7099</v>
      </c>
    </row>
    <row r="11" spans="2:14" s="87" customFormat="1" ht="38.450000000000003" customHeight="1" x14ac:dyDescent="0.35">
      <c r="B11" s="181"/>
      <c r="C11" s="276"/>
      <c r="D11" s="292">
        <v>1273</v>
      </c>
      <c r="E11" s="293"/>
      <c r="F11" s="293"/>
      <c r="G11" s="221" t="s">
        <v>2772</v>
      </c>
      <c r="H11" s="221" t="s">
        <v>4616</v>
      </c>
      <c r="I11" s="206"/>
      <c r="J11" s="206" t="s">
        <v>201</v>
      </c>
      <c r="K11" s="206" t="s">
        <v>71</v>
      </c>
      <c r="L11" s="221" t="s">
        <v>64</v>
      </c>
      <c r="M11" s="267"/>
      <c r="N11" s="268"/>
    </row>
    <row r="12" spans="2:14" s="87" customFormat="1" ht="38.450000000000003" customHeight="1" x14ac:dyDescent="0.35">
      <c r="B12" s="181"/>
      <c r="C12" s="188"/>
      <c r="D12" s="190"/>
      <c r="E12" s="199"/>
      <c r="F12" s="199"/>
      <c r="G12" s="145"/>
      <c r="H12" s="145"/>
      <c r="I12" s="147"/>
      <c r="J12" s="147"/>
      <c r="K12" s="147"/>
      <c r="L12" s="145"/>
      <c r="M12" s="241"/>
      <c r="N12" s="278"/>
    </row>
    <row r="13" spans="2:14" s="87" customFormat="1" ht="38.450000000000003" customHeight="1" x14ac:dyDescent="0.35">
      <c r="B13" s="181"/>
      <c r="C13" s="200"/>
      <c r="D13" s="295">
        <v>1200</v>
      </c>
      <c r="E13" s="296" t="s">
        <v>246</v>
      </c>
      <c r="F13" s="296">
        <v>3993</v>
      </c>
      <c r="G13" s="257" t="str">
        <f>IF(F13="", "", VLOOKUP(F13, 'MASTER LIST'!$A:$N, 2, FALSE))</f>
        <v>FAURE</v>
      </c>
      <c r="H13" s="213" t="str">
        <f>IF(F13="", "", VLOOKUP(F13, 'MASTER LIST'!$A:$N, 3, FALSE))</f>
        <v>Fantine</v>
      </c>
      <c r="I13" s="201" t="str">
        <f>IF(F13="", "", VLOOKUP(F13, 'MASTER LIST'!$A:$N, 5, FALSE))</f>
        <v>31/08/2012</v>
      </c>
      <c r="J13" s="202" t="str">
        <f>IF(F13="", "", VLOOKUP(F13, 'MASTER LIST'!$A:$N, 4, FALSE))</f>
        <v>F</v>
      </c>
      <c r="K13" s="202" t="str">
        <f>IF(F13="", "", VLOOKUP(F13, 'MASTER LIST'!$A:$N, 13, FALSE))</f>
        <v>U14</v>
      </c>
      <c r="L13" s="257" t="str">
        <f>IF(F13="", "", VLOOKUP(F13, 'MASTER LIST'!$A:$N, 10, FALSE))</f>
        <v>ANGELS REDUIT AC</v>
      </c>
      <c r="M13" s="277" t="str">
        <f>IF(F14="", "", VLOOKUP(F14, 'MASTER LIST'!$A:$N, 11, FALSE))</f>
        <v>MK</v>
      </c>
      <c r="N13" s="242"/>
    </row>
    <row r="14" spans="2:14" s="87" customFormat="1" ht="38.450000000000003" customHeight="1" x14ac:dyDescent="0.35">
      <c r="B14" s="181"/>
      <c r="C14" s="144"/>
      <c r="D14" s="223">
        <v>1201</v>
      </c>
      <c r="E14" s="197" t="s">
        <v>246</v>
      </c>
      <c r="F14" s="197">
        <v>3440</v>
      </c>
      <c r="G14" s="145" t="str">
        <f>IF(F14="", "", VLOOKUP(F14, 'MASTER LIST'!$A:$N, 2, FALSE))</f>
        <v xml:space="preserve">ISSUR </v>
      </c>
      <c r="H14" s="145" t="str">
        <f>IF(F14="", "", VLOOKUP(F14, 'MASTER LIST'!$A:$N, 3, FALSE))</f>
        <v xml:space="preserve">Sonya </v>
      </c>
      <c r="I14" s="146">
        <f>IF(F14="", "", VLOOKUP(F14, 'MASTER LIST'!$A:$N, 5, FALSE))</f>
        <v>41330</v>
      </c>
      <c r="J14" s="147" t="str">
        <f>IF(F14="", "", VLOOKUP(F14, 'MASTER LIST'!$A:$N, 4, FALSE))</f>
        <v>F</v>
      </c>
      <c r="K14" s="147" t="str">
        <f>IF(F14="", "", VLOOKUP(F14, 'MASTER LIST'!$A:$N, 13, FALSE))</f>
        <v>U14</v>
      </c>
      <c r="L14" s="145" t="str">
        <f>IF(F14="", "", VLOOKUP(F14, 'MASTER LIST'!$A:$N, 10, FALSE))</f>
        <v>ANGELS REDUIT AC</v>
      </c>
      <c r="M14" s="139" t="str">
        <f>IF(F15="", "", VLOOKUP(F15, 'MASTER LIST'!$A:$N, 11, FALSE))</f>
        <v>MK</v>
      </c>
      <c r="N14" s="195"/>
    </row>
    <row r="15" spans="2:14" s="87" customFormat="1" ht="38.450000000000003" customHeight="1" x14ac:dyDescent="0.35">
      <c r="B15" s="181"/>
      <c r="C15" s="222"/>
      <c r="D15" s="224">
        <v>1202</v>
      </c>
      <c r="E15" s="212" t="s">
        <v>246</v>
      </c>
      <c r="F15" s="212">
        <v>3887</v>
      </c>
      <c r="G15" s="213" t="str">
        <f>IF(F15="", "", VLOOKUP(F15, 'MASTER LIST'!$A:$N, 2, FALSE))</f>
        <v>LOBINE</v>
      </c>
      <c r="H15" s="213" t="str">
        <f>IF(F15="", "", VLOOKUP(F15, 'MASTER LIST'!$A:$N, 3, FALSE))</f>
        <v>AALIYAH</v>
      </c>
      <c r="I15" s="214" t="str">
        <f>IF(F15="", "", VLOOKUP(F15, 'MASTER LIST'!$A:$N, 5, FALSE))</f>
        <v>30/10/2012</v>
      </c>
      <c r="J15" s="215" t="str">
        <f>IF(F15="", "", VLOOKUP(F15, 'MASTER LIST'!$A:$N, 4, FALSE))</f>
        <v>F</v>
      </c>
      <c r="K15" s="215" t="str">
        <f>IF(F15="", "", VLOOKUP(F15, 'MASTER LIST'!$A:$N, 13, FALSE))</f>
        <v>U14</v>
      </c>
      <c r="L15" s="213" t="str">
        <f>IF(F15="", "", VLOOKUP(F15, 'MASTER LIST'!$A:$N, 10, FALSE))</f>
        <v>ANGELS REDUIT AC</v>
      </c>
      <c r="M15" s="141" t="str">
        <f>IF(F16="", "", VLOOKUP(F16, 'MASTER LIST'!$A:$N, 11, FALSE))</f>
        <v>MK</v>
      </c>
      <c r="N15" s="177"/>
    </row>
    <row r="16" spans="2:14" s="113" customFormat="1" ht="39.950000000000003" customHeight="1" x14ac:dyDescent="0.35">
      <c r="B16" s="103"/>
      <c r="C16" s="144"/>
      <c r="D16" s="223">
        <v>1203</v>
      </c>
      <c r="E16" s="212" t="s">
        <v>246</v>
      </c>
      <c r="F16" s="212">
        <v>2399</v>
      </c>
      <c r="G16" s="213" t="str">
        <f>IF(F16="", "", VLOOKUP(F16, 'MASTER LIST'!$A:$N, 2, FALSE))</f>
        <v>MADAY</v>
      </c>
      <c r="H16" s="213" t="str">
        <f>IF(F16="", "", VLOOKUP(F16, 'MASTER LIST'!$A:$N, 3, FALSE))</f>
        <v>Manon</v>
      </c>
      <c r="I16" s="214">
        <f>IF(F16="", "", VLOOKUP(F16, 'MASTER LIST'!$A:$N, 5, FALSE))</f>
        <v>41508</v>
      </c>
      <c r="J16" s="215" t="str">
        <f>IF(F16="", "", VLOOKUP(F16, 'MASTER LIST'!$A:$N, 4, FALSE))</f>
        <v>F</v>
      </c>
      <c r="K16" s="215" t="str">
        <f>IF(F16="", "", VLOOKUP(F16, 'MASTER LIST'!$A:$N, 13, FALSE))</f>
        <v>U14</v>
      </c>
      <c r="L16" s="213" t="str">
        <f>IF(F16="", "", VLOOKUP(F16, 'MASTER LIST'!$A:$N, 10, FALSE))</f>
        <v>ANGELS REDUIT AC</v>
      </c>
      <c r="M16" s="141" t="str">
        <f>IF(F17="", "", VLOOKUP(F17, 'MASTER LIST'!$A:$N, 11, FALSE))</f>
        <v>MK</v>
      </c>
      <c r="N16" s="177"/>
    </row>
    <row r="17" spans="2:14" s="113" customFormat="1" ht="39.950000000000003" customHeight="1" x14ac:dyDescent="0.35">
      <c r="B17" s="103"/>
      <c r="C17" s="144"/>
      <c r="D17" s="223">
        <v>1204</v>
      </c>
      <c r="E17" s="212" t="s">
        <v>246</v>
      </c>
      <c r="F17" s="212">
        <v>3439</v>
      </c>
      <c r="G17" s="145" t="str">
        <f>IF(F17="", "", VLOOKUP(F17, 'MASTER LIST'!$A:$N, 2, FALSE))</f>
        <v>RAMGUTTEE</v>
      </c>
      <c r="H17" s="145" t="str">
        <f>IF(F17="", "", VLOOKUP(F17, 'MASTER LIST'!$A:$N, 3, FALSE))</f>
        <v>Evanya</v>
      </c>
      <c r="I17" s="146">
        <f>IF(F17="", "", VLOOKUP(F17, 'MASTER LIST'!$A:$N, 5, FALSE))</f>
        <v>40913</v>
      </c>
      <c r="J17" s="147" t="str">
        <f>IF(F17="", "", VLOOKUP(F17, 'MASTER LIST'!$A:$N, 4, FALSE))</f>
        <v>F</v>
      </c>
      <c r="K17" s="147" t="str">
        <f>IF(F17="", "", VLOOKUP(F17, 'MASTER LIST'!$A:$N, 13, FALSE))</f>
        <v>U14</v>
      </c>
      <c r="L17" s="145" t="str">
        <f>IF(F17="", "", VLOOKUP(F17, 'MASTER LIST'!$A:$N, 10, FALSE))</f>
        <v>ANGELS REDUIT AC</v>
      </c>
      <c r="M17" s="139" t="str">
        <f>IF(F18="", "", VLOOKUP(F18, 'MASTER LIST'!$A:$N, 11, FALSE))</f>
        <v/>
      </c>
      <c r="N17" s="177"/>
    </row>
    <row r="18" spans="2:14" s="113" customFormat="1" ht="39.950000000000003" customHeight="1" x14ac:dyDescent="0.35">
      <c r="B18" s="103"/>
      <c r="C18" s="144"/>
      <c r="D18" s="223">
        <v>1274</v>
      </c>
      <c r="E18" s="212"/>
      <c r="F18" s="212"/>
      <c r="G18" s="145" t="s">
        <v>1757</v>
      </c>
      <c r="H18" s="145" t="s">
        <v>7123</v>
      </c>
      <c r="I18" s="146"/>
      <c r="J18" s="147" t="s">
        <v>201</v>
      </c>
      <c r="K18" s="147" t="s">
        <v>71</v>
      </c>
      <c r="L18" s="145" t="s">
        <v>24</v>
      </c>
      <c r="M18" s="139"/>
      <c r="N18" s="177"/>
    </row>
    <row r="19" spans="2:14" s="113" customFormat="1" ht="39.950000000000003" customHeight="1" x14ac:dyDescent="0.35">
      <c r="B19" s="103"/>
      <c r="C19" s="144"/>
      <c r="D19" s="223">
        <v>1205</v>
      </c>
      <c r="E19" s="212" t="s">
        <v>246</v>
      </c>
      <c r="F19" s="212">
        <v>1371</v>
      </c>
      <c r="G19" s="145" t="str">
        <f>IF(F19="", "", VLOOKUP(F19, 'MASTER LIST'!$A:$N, 2, FALSE))</f>
        <v>TSE YUEN CHONG</v>
      </c>
      <c r="H19" s="145" t="str">
        <f>IF(F19="", "", VLOOKUP(F19, 'MASTER LIST'!$A:$N, 3, FALSE))</f>
        <v>Sofia</v>
      </c>
      <c r="I19" s="146">
        <f>IF(F19="", "", VLOOKUP(F19, 'MASTER LIST'!$A:$N, 5, FALSE))</f>
        <v>41456</v>
      </c>
      <c r="J19" s="147" t="str">
        <f>IF(F19="", "", VLOOKUP(F19, 'MASTER LIST'!$A:$N, 4, FALSE))</f>
        <v>F</v>
      </c>
      <c r="K19" s="147" t="str">
        <f>IF(F19="", "", VLOOKUP(F19, 'MASTER LIST'!$A:$N, 13, FALSE))</f>
        <v>U14</v>
      </c>
      <c r="L19" s="145" t="str">
        <f>IF(F19="", "", VLOOKUP(F19, 'MASTER LIST'!$A:$N, 10, FALSE))</f>
        <v>ANGELS REDUIT AC</v>
      </c>
      <c r="M19" s="139" t="str">
        <f>IF(F19="", "", VLOOKUP(F19, 'MASTER LIST'!$A:$N, 11, FALSE))</f>
        <v>MK</v>
      </c>
      <c r="N19" s="177"/>
    </row>
    <row r="20" spans="2:14" s="113" customFormat="1" ht="39.950000000000003" customHeight="1" x14ac:dyDescent="0.35">
      <c r="B20" s="103"/>
      <c r="C20" s="144"/>
      <c r="D20" s="223"/>
      <c r="E20" s="212"/>
      <c r="F20" s="212"/>
      <c r="G20" s="145"/>
      <c r="H20" s="145"/>
      <c r="I20" s="146"/>
      <c r="J20" s="147"/>
      <c r="K20" s="147"/>
      <c r="L20" s="145"/>
      <c r="M20" s="139"/>
      <c r="N20" s="177"/>
    </row>
    <row r="21" spans="2:14" s="113" customFormat="1" ht="39.950000000000003" customHeight="1" x14ac:dyDescent="0.35">
      <c r="B21" s="103"/>
      <c r="C21" s="144"/>
      <c r="D21" s="223">
        <v>1206</v>
      </c>
      <c r="E21" s="212" t="s">
        <v>246</v>
      </c>
      <c r="F21" s="197">
        <v>1458</v>
      </c>
      <c r="G21" s="145" t="str">
        <f>IF(F21="", "", VLOOKUP(F21, 'MASTER LIST'!$A:$N, 2, FALSE))</f>
        <v>CALICE</v>
      </c>
      <c r="H21" s="145" t="str">
        <f>IF(F21="", "", VLOOKUP(F21, 'MASTER LIST'!$A:$N, 3, FALSE))</f>
        <v>Logan</v>
      </c>
      <c r="I21" s="146">
        <f>IF(F21="", "", VLOOKUP(F21, 'MASTER LIST'!$A:$N, 5, FALSE))</f>
        <v>41469</v>
      </c>
      <c r="J21" s="147" t="str">
        <f>IF(F21="", "", VLOOKUP(F21, 'MASTER LIST'!$A:$N, 4, FALSE))</f>
        <v>F</v>
      </c>
      <c r="K21" s="147" t="str">
        <f>IF(F21="", "", VLOOKUP(F21, 'MASTER LIST'!$A:$N, 13, FALSE))</f>
        <v>U14</v>
      </c>
      <c r="L21" s="145" t="str">
        <f>IF(F21="", "", VLOOKUP(F21, 'MASTER LIST'!$A:$N, 10, FALSE))</f>
        <v>BEAU BASSIN AC</v>
      </c>
      <c r="M21" s="139" t="str">
        <f>IF(F22="", "", VLOOKUP(F22, 'MASTER LIST'!$A:$N, 11, FALSE))</f>
        <v>BBRH</v>
      </c>
      <c r="N21" s="177"/>
    </row>
    <row r="22" spans="2:14" s="113" customFormat="1" ht="39.950000000000003" customHeight="1" x14ac:dyDescent="0.35">
      <c r="B22" s="103"/>
      <c r="C22" s="144"/>
      <c r="D22" s="223">
        <v>1207</v>
      </c>
      <c r="E22" s="212" t="s">
        <v>246</v>
      </c>
      <c r="F22" s="197">
        <v>1459</v>
      </c>
      <c r="G22" s="145" t="str">
        <f>IF(F22="", "", VLOOKUP(F22, 'MASTER LIST'!$A:$N, 2, FALSE))</f>
        <v>MAURER</v>
      </c>
      <c r="H22" s="145" t="str">
        <f>IF(F22="", "", VLOOKUP(F22, 'MASTER LIST'!$A:$N, 3, FALSE))</f>
        <v xml:space="preserve">Jamelia </v>
      </c>
      <c r="I22" s="146">
        <f>IF(F22="", "", VLOOKUP(F22, 'MASTER LIST'!$A:$N, 5, FALSE))</f>
        <v>41525</v>
      </c>
      <c r="J22" s="147" t="str">
        <f>IF(F22="", "", VLOOKUP(F22, 'MASTER LIST'!$A:$N, 4, FALSE))</f>
        <v>F</v>
      </c>
      <c r="K22" s="147" t="str">
        <f>IF(F22="", "", VLOOKUP(F22, 'MASTER LIST'!$A:$N, 13, FALSE))</f>
        <v>U14</v>
      </c>
      <c r="L22" s="145" t="str">
        <f>IF(F22="", "", VLOOKUP(F22, 'MASTER LIST'!$A:$N, 10, FALSE))</f>
        <v>BEAU BASSIN AC</v>
      </c>
      <c r="M22" s="139" t="str">
        <f>IF(F23="", "", VLOOKUP(F23, 'MASTER LIST'!$A:$N, 11, FALSE))</f>
        <v>BBRH</v>
      </c>
      <c r="N22" s="177"/>
    </row>
    <row r="23" spans="2:14" s="113" customFormat="1" ht="39.950000000000003" customHeight="1" x14ac:dyDescent="0.35">
      <c r="B23" s="103"/>
      <c r="C23" s="144"/>
      <c r="D23" s="223">
        <v>1208</v>
      </c>
      <c r="E23" s="212" t="s">
        <v>246</v>
      </c>
      <c r="F23" s="197">
        <v>3123</v>
      </c>
      <c r="G23" s="145" t="str">
        <f>IF(F23="", "", VLOOKUP(F23, 'MASTER LIST'!$A:$N, 2, FALSE))</f>
        <v>NADAL</v>
      </c>
      <c r="H23" s="145" t="str">
        <f>IF(F23="", "", VLOOKUP(F23, 'MASTER LIST'!$A:$N, 3, FALSE))</f>
        <v xml:space="preserve">Wayne </v>
      </c>
      <c r="I23" s="146">
        <f>IF(F23="", "", VLOOKUP(F23, 'MASTER LIST'!$A:$N, 5, FALSE))</f>
        <v>41109</v>
      </c>
      <c r="J23" s="147" t="str">
        <f>IF(F23="", "", VLOOKUP(F23, 'MASTER LIST'!$A:$N, 4, FALSE))</f>
        <v>F</v>
      </c>
      <c r="K23" s="147" t="str">
        <f>IF(F23="", "", VLOOKUP(F23, 'MASTER LIST'!$A:$N, 13, FALSE))</f>
        <v>U14</v>
      </c>
      <c r="L23" s="145" t="str">
        <f>IF(F23="", "", VLOOKUP(F23, 'MASTER LIST'!$A:$N, 10, FALSE))</f>
        <v>BEAU BASSIN AC</v>
      </c>
      <c r="M23" s="139" t="str">
        <f>IF(F25="", "", VLOOKUP(F25, 'MASTER LIST'!$A:$N, 11, FALSE))</f>
        <v>CPE</v>
      </c>
      <c r="N23" s="177"/>
    </row>
    <row r="24" spans="2:14" s="113" customFormat="1" ht="39.950000000000003" customHeight="1" x14ac:dyDescent="0.35">
      <c r="B24" s="103"/>
      <c r="C24" s="144"/>
      <c r="D24" s="223"/>
      <c r="E24" s="212"/>
      <c r="F24" s="197"/>
      <c r="G24" s="145"/>
      <c r="H24" s="145"/>
      <c r="I24" s="146"/>
      <c r="J24" s="147"/>
      <c r="K24" s="147"/>
      <c r="L24" s="145"/>
      <c r="M24" s="139"/>
      <c r="N24" s="177"/>
    </row>
    <row r="25" spans="2:14" s="113" customFormat="1" ht="39.950000000000003" customHeight="1" x14ac:dyDescent="0.35">
      <c r="B25" s="103"/>
      <c r="C25" s="144"/>
      <c r="D25" s="223">
        <v>1209</v>
      </c>
      <c r="E25" s="212" t="s">
        <v>246</v>
      </c>
      <c r="F25" s="197">
        <v>2644</v>
      </c>
      <c r="G25" s="145" t="str">
        <f>IF(F25="", "", VLOOKUP(F25, 'MASTER LIST'!$A:$N, 2, FALSE))</f>
        <v>BONOMALLY RAM</v>
      </c>
      <c r="H25" s="145" t="str">
        <f>IF(F25="", "", VLOOKUP(F25, 'MASTER LIST'!$A:$N, 3, FALSE))</f>
        <v>Yana</v>
      </c>
      <c r="I25" s="146">
        <f>IF(F25="", "", VLOOKUP(F25, 'MASTER LIST'!$A:$N, 5, FALSE))</f>
        <v>41137</v>
      </c>
      <c r="J25" s="147" t="str">
        <f>IF(F25="", "", VLOOKUP(F25, 'MASTER LIST'!$A:$N, 4, FALSE))</f>
        <v>F</v>
      </c>
      <c r="K25" s="147" t="str">
        <f>IF(F25="", "", VLOOKUP(F25, 'MASTER LIST'!$A:$N, 13, FALSE))</f>
        <v>U14</v>
      </c>
      <c r="L25" s="145" t="str">
        <f>IF(F25="", "", VLOOKUP(F25, 'MASTER LIST'!$A:$N, 10, FALSE))</f>
        <v>CUREPIPE HARLEM AC</v>
      </c>
      <c r="M25" s="139" t="str">
        <f>IF(F25="", "", VLOOKUP(F25, 'MASTER LIST'!$A:$N, 11, FALSE))</f>
        <v>CPE</v>
      </c>
      <c r="N25" s="195"/>
    </row>
    <row r="26" spans="2:14" s="113" customFormat="1" ht="39.950000000000003" customHeight="1" x14ac:dyDescent="0.35">
      <c r="B26" s="103"/>
      <c r="C26" s="144"/>
      <c r="D26" s="223"/>
      <c r="E26" s="212"/>
      <c r="F26" s="197"/>
      <c r="G26" s="145"/>
      <c r="H26" s="145"/>
      <c r="I26" s="146"/>
      <c r="J26" s="147"/>
      <c r="K26" s="147"/>
      <c r="L26" s="145"/>
      <c r="M26" s="139"/>
      <c r="N26" s="177"/>
    </row>
    <row r="27" spans="2:14" s="113" customFormat="1" ht="39.950000000000003" customHeight="1" x14ac:dyDescent="0.35">
      <c r="B27" s="103"/>
      <c r="C27" s="144"/>
      <c r="D27" s="223">
        <v>1210</v>
      </c>
      <c r="E27" s="212" t="s">
        <v>246</v>
      </c>
      <c r="F27" s="197">
        <v>4218</v>
      </c>
      <c r="G27" s="145" t="str">
        <f>IF(F27="", "", VLOOKUP(F27, 'MASTER LIST'!$A:$N, 2, FALSE))</f>
        <v xml:space="preserve">ARLANDA </v>
      </c>
      <c r="H27" s="145" t="str">
        <f>IF(F27="", "", VLOOKUP(F27, 'MASTER LIST'!$A:$N, 3, FALSE))</f>
        <v>Sephora Doriane</v>
      </c>
      <c r="I27" s="146">
        <f>IF(F27="", "", VLOOKUP(F27, 'MASTER LIST'!$A:$N, 5, FALSE))</f>
        <v>41307</v>
      </c>
      <c r="J27" s="147" t="str">
        <f>IF(F27="", "", VLOOKUP(F27, 'MASTER LIST'!$A:$N, 4, FALSE))</f>
        <v>F</v>
      </c>
      <c r="K27" s="147" t="str">
        <f>IF(F27="", "", VLOOKUP(F27, 'MASTER LIST'!$A:$N, 13, FALSE))</f>
        <v>U14</v>
      </c>
      <c r="L27" s="145" t="s">
        <v>7174</v>
      </c>
      <c r="M27" s="139" t="str">
        <f>IF(F27="", "", VLOOKUP(F27, 'MASTER LIST'!$A:$N, 11, FALSE))</f>
        <v>CPE</v>
      </c>
      <c r="N27" s="177"/>
    </row>
    <row r="28" spans="2:14" s="113" customFormat="1" ht="39.950000000000003" customHeight="1" x14ac:dyDescent="0.35">
      <c r="B28" s="103"/>
      <c r="C28" s="144"/>
      <c r="D28" s="223">
        <v>1275</v>
      </c>
      <c r="E28" s="212"/>
      <c r="F28" s="197"/>
      <c r="G28" s="145" t="s">
        <v>3914</v>
      </c>
      <c r="H28" s="145" t="s">
        <v>7125</v>
      </c>
      <c r="I28" s="146"/>
      <c r="J28" s="147" t="s">
        <v>201</v>
      </c>
      <c r="K28" s="147" t="s">
        <v>71</v>
      </c>
      <c r="L28" s="145" t="s">
        <v>7174</v>
      </c>
      <c r="M28" s="139"/>
      <c r="N28" s="177"/>
    </row>
    <row r="29" spans="2:14" s="113" customFormat="1" ht="39.950000000000003" customHeight="1" x14ac:dyDescent="0.35">
      <c r="B29" s="103"/>
      <c r="C29" s="144"/>
      <c r="D29" s="223">
        <v>1211</v>
      </c>
      <c r="E29" s="212" t="s">
        <v>245</v>
      </c>
      <c r="F29" s="197">
        <v>3737</v>
      </c>
      <c r="G29" s="145" t="str">
        <f>IF(F29="", "", VLOOKUP(F29, 'MASTER LIST'!$A:$N, 2, FALSE))</f>
        <v>MANDARY</v>
      </c>
      <c r="H29" s="145" t="str">
        <f>IF(F29="", "", VLOOKUP(F29, 'MASTER LIST'!$A:$N, 3, FALSE))</f>
        <v>Athena</v>
      </c>
      <c r="I29" s="146">
        <f>IF(F29="", "", VLOOKUP(F29, 'MASTER LIST'!$A:$N, 5, FALSE))</f>
        <v>41567</v>
      </c>
      <c r="J29" s="147" t="str">
        <f>IF(F29="", "", VLOOKUP(F29, 'MASTER LIST'!$A:$N, 4, FALSE))</f>
        <v>F</v>
      </c>
      <c r="K29" s="147" t="str">
        <f>IF(F29="", "", VLOOKUP(F29, 'MASTER LIST'!$A:$N, 13, FALSE))</f>
        <v>U14</v>
      </c>
      <c r="L29" s="145" t="s">
        <v>7174</v>
      </c>
      <c r="M29" s="139" t="str">
        <f>IF(F30="", "", VLOOKUP(F30, 'MASTER LIST'!$A:$N, 11, FALSE))</f>
        <v/>
      </c>
      <c r="N29" s="177"/>
    </row>
    <row r="30" spans="2:14" s="113" customFormat="1" ht="39.950000000000003" customHeight="1" x14ac:dyDescent="0.35">
      <c r="B30" s="103"/>
      <c r="C30" s="144"/>
      <c r="D30" s="223">
        <v>1276</v>
      </c>
      <c r="E30" s="212"/>
      <c r="F30" s="197"/>
      <c r="G30" s="145" t="s">
        <v>1104</v>
      </c>
      <c r="H30" s="145" t="s">
        <v>7126</v>
      </c>
      <c r="I30" s="146"/>
      <c r="J30" s="147" t="s">
        <v>201</v>
      </c>
      <c r="K30" s="147" t="s">
        <v>71</v>
      </c>
      <c r="L30" s="145" t="s">
        <v>7175</v>
      </c>
      <c r="M30" s="139"/>
      <c r="N30" s="177"/>
    </row>
    <row r="31" spans="2:14" s="113" customFormat="1" ht="39.950000000000003" customHeight="1" x14ac:dyDescent="0.35">
      <c r="B31" s="103"/>
      <c r="C31" s="144"/>
      <c r="D31" s="223"/>
      <c r="E31" s="212"/>
      <c r="F31" s="212"/>
      <c r="G31" s="145"/>
      <c r="H31" s="145"/>
      <c r="I31" s="146"/>
      <c r="J31" s="147"/>
      <c r="K31" s="147"/>
      <c r="L31" s="145"/>
      <c r="M31" s="139"/>
      <c r="N31" s="177"/>
    </row>
    <row r="32" spans="2:14" s="113" customFormat="1" ht="39.950000000000003" customHeight="1" x14ac:dyDescent="0.35">
      <c r="B32" s="103"/>
      <c r="C32" s="144"/>
      <c r="D32" s="223">
        <v>1278</v>
      </c>
      <c r="E32" s="212"/>
      <c r="F32" s="212"/>
      <c r="G32" s="145" t="s">
        <v>2591</v>
      </c>
      <c r="H32" s="145" t="s">
        <v>7122</v>
      </c>
      <c r="I32" s="146"/>
      <c r="J32" s="147" t="s">
        <v>201</v>
      </c>
      <c r="K32" s="147" t="s">
        <v>71</v>
      </c>
      <c r="L32" s="145" t="s">
        <v>6</v>
      </c>
      <c r="M32" s="139"/>
      <c r="N32" s="177"/>
    </row>
    <row r="33" spans="2:14" s="113" customFormat="1" ht="39.950000000000003" customHeight="1" x14ac:dyDescent="0.35">
      <c r="B33" s="103"/>
      <c r="C33" s="144"/>
      <c r="D33" s="223">
        <v>1277</v>
      </c>
      <c r="E33" s="212"/>
      <c r="F33" s="212"/>
      <c r="G33" s="145" t="s">
        <v>5732</v>
      </c>
      <c r="H33" s="145" t="s">
        <v>208</v>
      </c>
      <c r="I33" s="146"/>
      <c r="J33" s="147" t="s">
        <v>201</v>
      </c>
      <c r="K33" s="147" t="s">
        <v>71</v>
      </c>
      <c r="L33" s="145" t="s">
        <v>6</v>
      </c>
      <c r="M33" s="139"/>
      <c r="N33" s="177"/>
    </row>
    <row r="34" spans="2:14" s="113" customFormat="1" ht="39.950000000000003" customHeight="1" x14ac:dyDescent="0.35">
      <c r="B34" s="103"/>
      <c r="C34" s="144"/>
      <c r="D34" s="223">
        <v>1291</v>
      </c>
      <c r="E34" s="212"/>
      <c r="F34" s="212"/>
      <c r="G34" s="145" t="s">
        <v>3871</v>
      </c>
      <c r="H34" s="145" t="s">
        <v>7168</v>
      </c>
      <c r="I34" s="146"/>
      <c r="J34" s="147" t="s">
        <v>201</v>
      </c>
      <c r="K34" s="147" t="s">
        <v>71</v>
      </c>
      <c r="L34" s="145" t="s">
        <v>6</v>
      </c>
      <c r="M34" s="139"/>
      <c r="N34" s="177"/>
    </row>
    <row r="35" spans="2:14" s="113" customFormat="1" ht="39.950000000000003" customHeight="1" x14ac:dyDescent="0.35">
      <c r="B35" s="103"/>
      <c r="C35" s="144"/>
      <c r="D35" s="223">
        <v>1279</v>
      </c>
      <c r="E35" s="212"/>
      <c r="F35" s="212"/>
      <c r="G35" s="145" t="s">
        <v>1271</v>
      </c>
      <c r="H35" s="145" t="s">
        <v>5734</v>
      </c>
      <c r="I35" s="146"/>
      <c r="J35" s="147" t="s">
        <v>201</v>
      </c>
      <c r="K35" s="147" t="s">
        <v>71</v>
      </c>
      <c r="L35" s="145" t="s">
        <v>6</v>
      </c>
      <c r="M35" s="139"/>
      <c r="N35" s="177"/>
    </row>
    <row r="36" spans="2:14" s="113" customFormat="1" ht="39.950000000000003" customHeight="1" x14ac:dyDescent="0.35">
      <c r="B36" s="103"/>
      <c r="C36" s="144"/>
      <c r="D36" s="223">
        <v>1280</v>
      </c>
      <c r="E36" s="212"/>
      <c r="F36" s="212"/>
      <c r="G36" s="145" t="s">
        <v>2836</v>
      </c>
      <c r="H36" s="145" t="s">
        <v>5270</v>
      </c>
      <c r="I36" s="146"/>
      <c r="J36" s="147" t="s">
        <v>201</v>
      </c>
      <c r="K36" s="147" t="s">
        <v>71</v>
      </c>
      <c r="L36" s="145" t="s">
        <v>6</v>
      </c>
      <c r="M36" s="139"/>
      <c r="N36" s="177"/>
    </row>
    <row r="37" spans="2:14" s="113" customFormat="1" ht="39.950000000000003" customHeight="1" x14ac:dyDescent="0.35">
      <c r="B37" s="103"/>
      <c r="C37" s="144"/>
      <c r="D37" s="223"/>
      <c r="E37" s="212"/>
      <c r="F37" s="212"/>
      <c r="G37" s="145"/>
      <c r="H37" s="145"/>
      <c r="I37" s="146"/>
      <c r="J37" s="147"/>
      <c r="K37" s="147"/>
      <c r="L37" s="145"/>
      <c r="M37" s="139"/>
      <c r="N37" s="177"/>
    </row>
    <row r="38" spans="2:14" s="113" customFormat="1" ht="39.950000000000003" customHeight="1" x14ac:dyDescent="0.35">
      <c r="B38" s="103"/>
      <c r="C38" s="144"/>
      <c r="D38" s="223">
        <v>1212</v>
      </c>
      <c r="E38" s="212" t="s">
        <v>246</v>
      </c>
      <c r="F38" s="212">
        <v>1216</v>
      </c>
      <c r="G38" s="145" t="str">
        <f>IF(F38="", "", VLOOKUP(F38, 'MASTER LIST'!$A:$N, 2, FALSE))</f>
        <v>FLORE</v>
      </c>
      <c r="H38" s="145" t="str">
        <f>IF(F38="", "", VLOOKUP(F38, 'MASTER LIST'!$A:$N, 3, FALSE))</f>
        <v>Marushka</v>
      </c>
      <c r="I38" s="146">
        <f>IF(F38="", "", VLOOKUP(F38, 'MASTER LIST'!$A:$N, 5, FALSE))</f>
        <v>41316</v>
      </c>
      <c r="J38" s="147" t="str">
        <f>IF(F38="", "", VLOOKUP(F38, 'MASTER LIST'!$A:$N, 4, FALSE))</f>
        <v>F</v>
      </c>
      <c r="K38" s="147" t="str">
        <f>IF(F38="", "", VLOOKUP(F38, 'MASTER LIST'!$A:$N, 13, FALSE))</f>
        <v>U14</v>
      </c>
      <c r="L38" s="145" t="str">
        <f>IF(F38="", "", VLOOKUP(F38, 'MASTER LIST'!$A:$N, 10, FALSE))</f>
        <v>HENRIETTA AC</v>
      </c>
      <c r="M38" s="139" t="str">
        <f>IF(F39="", "", VLOOKUP(F39, 'MASTER LIST'!$A:$N, 11, FALSE))</f>
        <v>VCPH</v>
      </c>
      <c r="N38" s="177"/>
    </row>
    <row r="39" spans="2:14" s="113" customFormat="1" ht="39.950000000000003" customHeight="1" x14ac:dyDescent="0.35">
      <c r="B39" s="103"/>
      <c r="C39" s="144"/>
      <c r="D39" s="223">
        <v>1215</v>
      </c>
      <c r="E39" s="212" t="s">
        <v>246</v>
      </c>
      <c r="F39" s="212">
        <v>1216</v>
      </c>
      <c r="G39" s="145" t="str">
        <f>IF(F39="", "", VLOOKUP(F39, 'MASTER LIST'!$A:$N, 2, FALSE))</f>
        <v>FLORE</v>
      </c>
      <c r="H39" s="145" t="str">
        <f>IF(F39="", "", VLOOKUP(F39, 'MASTER LIST'!$A:$N, 3, FALSE))</f>
        <v>Marushka</v>
      </c>
      <c r="I39" s="146">
        <f>IF(F39="", "", VLOOKUP(F39, 'MASTER LIST'!$A:$N, 5, FALSE))</f>
        <v>41316</v>
      </c>
      <c r="J39" s="147" t="str">
        <f>IF(F39="", "", VLOOKUP(F39, 'MASTER LIST'!$A:$N, 4, FALSE))</f>
        <v>F</v>
      </c>
      <c r="K39" s="147" t="str">
        <f>IF(F39="", "", VLOOKUP(F39, 'MASTER LIST'!$A:$N, 13, FALSE))</f>
        <v>U14</v>
      </c>
      <c r="L39" s="145" t="str">
        <f>IF(F39="", "", VLOOKUP(F39, 'MASTER LIST'!$A:$N, 10, FALSE))</f>
        <v>HENRIETTA AC</v>
      </c>
      <c r="M39" s="139" t="str">
        <f>IF(F41="", "", VLOOKUP(F41, 'MASTER LIST'!$A:$N, 11, FALSE))</f>
        <v>VCPH</v>
      </c>
      <c r="N39" s="177"/>
    </row>
    <row r="40" spans="2:14" s="113" customFormat="1" ht="39.950000000000003" customHeight="1" x14ac:dyDescent="0.35">
      <c r="B40" s="103"/>
      <c r="C40" s="144"/>
      <c r="D40" s="223">
        <v>1213</v>
      </c>
      <c r="E40" s="212" t="s">
        <v>246</v>
      </c>
      <c r="F40" s="212">
        <v>1835</v>
      </c>
      <c r="G40" s="145" t="str">
        <f>IF(F40="", "", VLOOKUP(F40, 'MASTER LIST'!$A:$N, 2, FALSE))</f>
        <v>HOSSEINY</v>
      </c>
      <c r="H40" s="145" t="str">
        <f>IF(F40="", "", VLOOKUP(F40, 'MASTER LIST'!$A:$N, 3, FALSE))</f>
        <v xml:space="preserve">Judy </v>
      </c>
      <c r="I40" s="146">
        <f>IF(F40="", "", VLOOKUP(F40, 'MASTER LIST'!$A:$N, 5, FALSE))</f>
        <v>41285</v>
      </c>
      <c r="J40" s="147" t="str">
        <f>IF(F40="", "", VLOOKUP(F40, 'MASTER LIST'!$A:$N, 4, FALSE))</f>
        <v>F</v>
      </c>
      <c r="K40" s="147" t="str">
        <f>IF(F40="", "", VLOOKUP(F40, 'MASTER LIST'!$A:$N, 13, FALSE))</f>
        <v>U14</v>
      </c>
      <c r="L40" s="145" t="str">
        <f>IF(F40="", "", VLOOKUP(F40, 'MASTER LIST'!$A:$N, 10, FALSE))</f>
        <v>HENRIETTA AC</v>
      </c>
      <c r="M40" s="139" t="str">
        <f>IF(F41="", "", VLOOKUP(F41, 'MASTER LIST'!$A:$N, 11, FALSE))</f>
        <v>VCPH</v>
      </c>
      <c r="N40" s="177"/>
    </row>
    <row r="41" spans="2:14" s="113" customFormat="1" ht="39.950000000000003" customHeight="1" x14ac:dyDescent="0.35">
      <c r="B41" s="103"/>
      <c r="C41" s="144"/>
      <c r="D41" s="223">
        <v>1214</v>
      </c>
      <c r="E41" s="212" t="s">
        <v>246</v>
      </c>
      <c r="F41" s="212">
        <v>3279</v>
      </c>
      <c r="G41" s="145" t="str">
        <f>IF(F41="", "", VLOOKUP(F41, 'MASTER LIST'!$A:$N, 2, FALSE))</f>
        <v>VILHART</v>
      </c>
      <c r="H41" s="145" t="str">
        <f>IF(F41="", "", VLOOKUP(F41, 'MASTER LIST'!$A:$N, 3, FALSE))</f>
        <v>Morgane</v>
      </c>
      <c r="I41" s="146">
        <f>IF(F41="", "", VLOOKUP(F41, 'MASTER LIST'!$A:$N, 5, FALSE))</f>
        <v>41175</v>
      </c>
      <c r="J41" s="147" t="str">
        <f>IF(F41="", "", VLOOKUP(F41, 'MASTER LIST'!$A:$N, 4, FALSE))</f>
        <v>F</v>
      </c>
      <c r="K41" s="147" t="str">
        <f>IF(F41="", "", VLOOKUP(F41, 'MASTER LIST'!$A:$N, 13, FALSE))</f>
        <v>U14</v>
      </c>
      <c r="L41" s="145" t="str">
        <f>IF(F41="", "", VLOOKUP(F41, 'MASTER LIST'!$A:$N, 10, FALSE))</f>
        <v>HENRIETTA AC</v>
      </c>
      <c r="M41" s="139" t="str">
        <f>IF(F42="", "", VLOOKUP(F42, 'MASTER LIST'!$A:$N, 11, FALSE))</f>
        <v/>
      </c>
      <c r="N41" s="177"/>
    </row>
    <row r="42" spans="2:14" s="113" customFormat="1" ht="39.950000000000003" customHeight="1" x14ac:dyDescent="0.35">
      <c r="B42" s="103"/>
      <c r="C42" s="144"/>
      <c r="D42" s="223"/>
      <c r="E42" s="212"/>
      <c r="F42" s="212"/>
      <c r="G42" s="145"/>
      <c r="H42" s="145"/>
      <c r="I42" s="146"/>
      <c r="J42" s="147"/>
      <c r="K42" s="147"/>
      <c r="L42" s="145"/>
      <c r="M42" s="139"/>
      <c r="N42" s="177"/>
    </row>
    <row r="43" spans="2:14" s="113" customFormat="1" ht="39.950000000000003" customHeight="1" x14ac:dyDescent="0.35">
      <c r="B43" s="103"/>
      <c r="C43" s="144"/>
      <c r="D43" s="223">
        <v>1216</v>
      </c>
      <c r="E43" s="212" t="s">
        <v>246</v>
      </c>
      <c r="F43" s="212">
        <v>1497</v>
      </c>
      <c r="G43" s="145" t="str">
        <f>IF(F43="", "", VLOOKUP(F43, 'MASTER LIST'!$A:$N, 2, FALSE))</f>
        <v>JOSON</v>
      </c>
      <c r="H43" s="145" t="str">
        <f>IF(F43="", "", VLOOKUP(F43, 'MASTER LIST'!$A:$N, 3, FALSE))</f>
        <v>Elisha R.</v>
      </c>
      <c r="I43" s="146">
        <f>IF(F43="", "", VLOOKUP(F43, 'MASTER LIST'!$A:$N, 5, FALSE))</f>
        <v>41424</v>
      </c>
      <c r="J43" s="147" t="str">
        <f>IF(F43="", "", VLOOKUP(F43, 'MASTER LIST'!$A:$N, 4, FALSE))</f>
        <v>F</v>
      </c>
      <c r="K43" s="147" t="str">
        <f>IF(F43="", "", VLOOKUP(F43, 'MASTER LIST'!$A:$N, 13, FALSE))</f>
        <v>U14</v>
      </c>
      <c r="L43" s="145" t="str">
        <f>IF(F43="", "", VLOOKUP(F43, 'MASTER LIST'!$A:$N, 10, FALSE))</f>
        <v>LA CAVERNE AC</v>
      </c>
      <c r="M43" s="139" t="str">
        <f>IF(F44="", "", VLOOKUP(F44, 'MASTER LIST'!$A:$N, 11, FALSE))</f>
        <v>VCPH</v>
      </c>
      <c r="N43" s="177"/>
    </row>
    <row r="44" spans="2:14" s="113" customFormat="1" ht="39.950000000000003" customHeight="1" x14ac:dyDescent="0.35">
      <c r="B44" s="103"/>
      <c r="C44" s="144"/>
      <c r="D44" s="223">
        <v>1217</v>
      </c>
      <c r="E44" s="212" t="s">
        <v>246</v>
      </c>
      <c r="F44" s="212">
        <v>3914</v>
      </c>
      <c r="G44" s="145" t="str">
        <f>IF(F44="", "", VLOOKUP(F44, 'MASTER LIST'!$A:$N, 2, FALSE))</f>
        <v>SEENEEVASSEN</v>
      </c>
      <c r="H44" s="145" t="str">
        <f>IF(F44="", "", VLOOKUP(F44, 'MASTER LIST'!$A:$N, 3, FALSE))</f>
        <v>Keshinee</v>
      </c>
      <c r="I44" s="146">
        <f>IF(F44="", "", VLOOKUP(F44, 'MASTER LIST'!$A:$N, 5, FALSE))</f>
        <v>41336</v>
      </c>
      <c r="J44" s="147" t="str">
        <f>IF(F44="", "", VLOOKUP(F44, 'MASTER LIST'!$A:$N, 4, FALSE))</f>
        <v>F</v>
      </c>
      <c r="K44" s="147" t="str">
        <f>IF(F44="", "", VLOOKUP(F44, 'MASTER LIST'!$A:$N, 13, FALSE))</f>
        <v>U14</v>
      </c>
      <c r="L44" s="145" t="str">
        <f>IF(F44="", "", VLOOKUP(F44, 'MASTER LIST'!$A:$N, 10, FALSE))</f>
        <v>LA CAVERNE AC</v>
      </c>
      <c r="M44" s="139" t="str">
        <f>IF(F46="", "", VLOOKUP(F46, 'MASTER LIST'!$A:$N, 11, FALSE))</f>
        <v/>
      </c>
      <c r="N44" s="177"/>
    </row>
    <row r="45" spans="2:14" s="113" customFormat="1" ht="39.950000000000003" customHeight="1" x14ac:dyDescent="0.35">
      <c r="B45" s="103"/>
      <c r="C45" s="144"/>
      <c r="D45" s="223"/>
      <c r="E45" s="212"/>
      <c r="F45" s="212"/>
      <c r="G45" s="145"/>
      <c r="H45" s="145"/>
      <c r="I45" s="146"/>
      <c r="J45" s="147"/>
      <c r="K45" s="147"/>
      <c r="L45" s="145"/>
      <c r="M45" s="139"/>
      <c r="N45" s="177"/>
    </row>
    <row r="46" spans="2:14" s="113" customFormat="1" ht="39.950000000000003" customHeight="1" x14ac:dyDescent="0.35">
      <c r="B46" s="103"/>
      <c r="C46" s="144"/>
      <c r="D46" s="223">
        <v>1281</v>
      </c>
      <c r="E46" s="212"/>
      <c r="F46" s="212"/>
      <c r="G46" s="145" t="s">
        <v>7106</v>
      </c>
      <c r="H46" s="145" t="s">
        <v>2025</v>
      </c>
      <c r="I46" s="146"/>
      <c r="J46" s="147" t="s">
        <v>201</v>
      </c>
      <c r="K46" s="147" t="s">
        <v>71</v>
      </c>
      <c r="L46" s="145" t="s">
        <v>55</v>
      </c>
      <c r="M46" s="139"/>
      <c r="N46" s="177"/>
    </row>
    <row r="47" spans="2:14" s="113" customFormat="1" ht="39.950000000000003" customHeight="1" x14ac:dyDescent="0.35">
      <c r="B47" s="103"/>
      <c r="C47" s="144"/>
      <c r="D47" s="223">
        <v>1218</v>
      </c>
      <c r="E47" s="212" t="s">
        <v>246</v>
      </c>
      <c r="F47" s="212">
        <v>1311</v>
      </c>
      <c r="G47" s="145" t="str">
        <f>IF(F47="", "", VLOOKUP(F47, 'MASTER LIST'!$A:$N, 2, FALSE))</f>
        <v xml:space="preserve">CATHERINE </v>
      </c>
      <c r="H47" s="145" t="str">
        <f>IF(F47="", "", VLOOKUP(F47, 'MASTER LIST'!$A:$N, 3, FALSE))</f>
        <v>Amy</v>
      </c>
      <c r="I47" s="146">
        <f>IF(F47="", "", VLOOKUP(F47, 'MASTER LIST'!$A:$N, 5, FALSE))</f>
        <v>41045</v>
      </c>
      <c r="J47" s="147" t="str">
        <f>IF(F47="", "", VLOOKUP(F47, 'MASTER LIST'!$A:$N, 4, FALSE))</f>
        <v>F</v>
      </c>
      <c r="K47" s="147" t="str">
        <f>IF(F47="", "", VLOOKUP(F47, 'MASTER LIST'!$A:$N, 13, FALSE))</f>
        <v>U14</v>
      </c>
      <c r="L47" s="145" t="str">
        <f>IF(F47="", "", VLOOKUP(F47, 'MASTER LIST'!$A:$N, 10, FALSE))</f>
        <v>LE HOCHET AC</v>
      </c>
      <c r="M47" s="139" t="str">
        <f>IF(F47="", "", VLOOKUP(F47, 'MASTER LIST'!$A:$N, 11, FALSE))</f>
        <v>PAMP</v>
      </c>
      <c r="N47" s="177"/>
    </row>
    <row r="48" spans="2:14" s="113" customFormat="1" ht="39.950000000000003" customHeight="1" x14ac:dyDescent="0.35">
      <c r="B48" s="103"/>
      <c r="C48" s="144"/>
      <c r="D48" s="223">
        <v>1219</v>
      </c>
      <c r="E48" s="212" t="s">
        <v>246</v>
      </c>
      <c r="F48" s="212">
        <v>3132</v>
      </c>
      <c r="G48" s="145" t="str">
        <f>IF(F48="", "", VLOOKUP(F48, 'MASTER LIST'!$A:$N, 2, FALSE))</f>
        <v xml:space="preserve">PAULIN </v>
      </c>
      <c r="H48" s="145" t="str">
        <f>IF(F48="", "", VLOOKUP(F48, 'MASTER LIST'!$A:$N, 3, FALSE))</f>
        <v>Kursilla</v>
      </c>
      <c r="I48" s="146">
        <f>IF(F48="", "", VLOOKUP(F48, 'MASTER LIST'!$A:$N, 5, FALSE))</f>
        <v>41636</v>
      </c>
      <c r="J48" s="147" t="str">
        <f>IF(F48="", "", VLOOKUP(F48, 'MASTER LIST'!$A:$N, 4, FALSE))</f>
        <v>F</v>
      </c>
      <c r="K48" s="147" t="str">
        <f>IF(F48="", "", VLOOKUP(F48, 'MASTER LIST'!$A:$N, 13, FALSE))</f>
        <v>U14</v>
      </c>
      <c r="L48" s="145" t="str">
        <f>IF(F48="", "", VLOOKUP(F48, 'MASTER LIST'!$A:$N, 10, FALSE))</f>
        <v>LE HOCHET AC</v>
      </c>
      <c r="M48" s="139" t="str">
        <f>IF(F49="", "", VLOOKUP(F49, 'MASTER LIST'!$A:$N, 11, FALSE))</f>
        <v/>
      </c>
      <c r="N48" s="177"/>
    </row>
    <row r="49" spans="2:14" s="113" customFormat="1" ht="39.950000000000003" customHeight="1" x14ac:dyDescent="0.35">
      <c r="B49" s="103"/>
      <c r="C49" s="144"/>
      <c r="D49" s="223">
        <v>1282</v>
      </c>
      <c r="E49" s="212"/>
      <c r="F49" s="197"/>
      <c r="G49" s="145" t="s">
        <v>2691</v>
      </c>
      <c r="H49" s="145" t="s">
        <v>449</v>
      </c>
      <c r="I49" s="146"/>
      <c r="J49" s="147" t="s">
        <v>201</v>
      </c>
      <c r="K49" s="147" t="s">
        <v>71</v>
      </c>
      <c r="L49" s="145" t="s">
        <v>55</v>
      </c>
      <c r="M49" s="139"/>
      <c r="N49" s="177"/>
    </row>
    <row r="50" spans="2:14" s="113" customFormat="1" ht="39.950000000000003" customHeight="1" x14ac:dyDescent="0.35">
      <c r="B50" s="103"/>
      <c r="C50" s="144"/>
      <c r="D50" s="223"/>
      <c r="E50" s="212"/>
      <c r="F50" s="212"/>
      <c r="G50" s="145"/>
      <c r="H50" s="145"/>
      <c r="I50" s="146"/>
      <c r="J50" s="147"/>
      <c r="K50" s="147"/>
      <c r="L50" s="145"/>
      <c r="M50" s="139"/>
      <c r="N50" s="177"/>
    </row>
    <row r="51" spans="2:14" s="113" customFormat="1" ht="39.950000000000003" customHeight="1" x14ac:dyDescent="0.35">
      <c r="B51" s="103"/>
      <c r="C51" s="144"/>
      <c r="D51" s="223">
        <v>1220</v>
      </c>
      <c r="E51" s="212" t="s">
        <v>246</v>
      </c>
      <c r="F51" s="212">
        <v>4312</v>
      </c>
      <c r="G51" s="145" t="str">
        <f>IF(F51="", "", VLOOKUP(F51, 'MASTER LIST'!$A:$N, 2, FALSE))</f>
        <v>LACROIX</v>
      </c>
      <c r="H51" s="145" t="str">
        <f>IF(F51="", "", VLOOKUP(F51, 'MASTER LIST'!$A:$N, 3, FALSE))</f>
        <v>Khelia</v>
      </c>
      <c r="I51" s="146">
        <f>IF(F51="", "", VLOOKUP(F51, 'MASTER LIST'!$A:$N, 5, FALSE))</f>
        <v>41577</v>
      </c>
      <c r="J51" s="147" t="str">
        <f>IF(F51="", "", VLOOKUP(F51, 'MASTER LIST'!$A:$N, 4, FALSE))</f>
        <v>F</v>
      </c>
      <c r="K51" s="147" t="str">
        <f>IF(F51="", "", VLOOKUP(F51, 'MASTER LIST'!$A:$N, 13, FALSE))</f>
        <v>U14</v>
      </c>
      <c r="L51" s="145" t="str">
        <f>IF(F51="", "", VLOOKUP(F51, 'MASTER LIST'!$A:$N, 10, FALSE))</f>
        <v>P-LOUIS CENTAURS AC</v>
      </c>
      <c r="M51" s="139" t="str">
        <f>IF(F53="", "", VLOOKUP(F53, 'MASTER LIST'!$A:$N, 11, FALSE))</f>
        <v>PL</v>
      </c>
      <c r="N51" s="177"/>
    </row>
    <row r="52" spans="2:14" s="113" customFormat="1" ht="39.950000000000003" customHeight="1" x14ac:dyDescent="0.35">
      <c r="B52" s="103"/>
      <c r="C52" s="144"/>
      <c r="D52" s="223"/>
      <c r="E52" s="212"/>
      <c r="F52" s="212"/>
      <c r="G52" s="145"/>
      <c r="H52" s="145"/>
      <c r="I52" s="146"/>
      <c r="J52" s="147"/>
      <c r="K52" s="147"/>
      <c r="L52" s="145"/>
      <c r="M52" s="139"/>
      <c r="N52" s="177"/>
    </row>
    <row r="53" spans="2:14" s="113" customFormat="1" ht="39.950000000000003" customHeight="1" x14ac:dyDescent="0.35">
      <c r="B53" s="103"/>
      <c r="C53" s="144"/>
      <c r="D53" s="223">
        <v>1223</v>
      </c>
      <c r="E53" s="212" t="s">
        <v>246</v>
      </c>
      <c r="F53" s="212">
        <v>4051</v>
      </c>
      <c r="G53" s="145" t="str">
        <f>IF(F53="", "", VLOOKUP(F53, 'MASTER LIST'!$A:$N, 2, FALSE))</f>
        <v>DEVAUX</v>
      </c>
      <c r="H53" s="145" t="str">
        <f>IF(F53="", "", VLOOKUP(F53, 'MASTER LIST'!$A:$N, 3, FALSE))</f>
        <v>Peyton Meysha</v>
      </c>
      <c r="I53" s="146">
        <f>IF(F53="", "", VLOOKUP(F53, 'MASTER LIST'!$A:$N, 5, FALSE))</f>
        <v>40977</v>
      </c>
      <c r="J53" s="147" t="str">
        <f>IF(F53="", "", VLOOKUP(F53, 'MASTER LIST'!$A:$N, 4, FALSE))</f>
        <v>F</v>
      </c>
      <c r="K53" s="147" t="str">
        <f>IF(F53="", "", VLOOKUP(F53, 'MASTER LIST'!$A:$N, 13, FALSE))</f>
        <v>U14</v>
      </c>
      <c r="L53" s="145" t="str">
        <f>IF(F53="", "", VLOOKUP(F53, 'MASTER LIST'!$A:$N, 10, FALSE))</f>
        <v>P-LOUIS RACERS AC</v>
      </c>
      <c r="M53" s="139" t="str">
        <f>IF(F55="", "", VLOOKUP(F55, 'MASTER LIST'!$A:$N, 11, FALSE))</f>
        <v>PL</v>
      </c>
      <c r="N53" s="177"/>
    </row>
    <row r="54" spans="2:14" s="113" customFormat="1" ht="39.950000000000003" customHeight="1" x14ac:dyDescent="0.35">
      <c r="B54" s="103"/>
      <c r="C54" s="144"/>
      <c r="D54" s="223"/>
      <c r="E54" s="212"/>
      <c r="F54" s="212"/>
      <c r="G54" s="145"/>
      <c r="H54" s="145"/>
      <c r="I54" s="146"/>
      <c r="J54" s="147"/>
      <c r="K54" s="147"/>
      <c r="L54" s="145"/>
      <c r="M54" s="139"/>
      <c r="N54" s="177"/>
    </row>
    <row r="55" spans="2:14" s="113" customFormat="1" ht="39.950000000000003" customHeight="1" x14ac:dyDescent="0.35">
      <c r="B55" s="103"/>
      <c r="C55" s="144"/>
      <c r="D55" s="223">
        <v>1221</v>
      </c>
      <c r="E55" s="212" t="s">
        <v>246</v>
      </c>
      <c r="F55" s="212">
        <v>4287</v>
      </c>
      <c r="G55" s="145" t="str">
        <f>IF(F55="", "", VLOOKUP(F55, 'MASTER LIST'!$A:$N, 2, FALSE))</f>
        <v>BATTERIE</v>
      </c>
      <c r="H55" s="145" t="str">
        <f>IF(F55="", "", VLOOKUP(F55, 'MASTER LIST'!$A:$N, 3, FALSE))</f>
        <v>Anne Cecile</v>
      </c>
      <c r="I55" s="146">
        <f>IF(F55="", "", VLOOKUP(F55, 'MASTER LIST'!$A:$N, 5, FALSE))</f>
        <v>40951</v>
      </c>
      <c r="J55" s="147" t="str">
        <f>IF(F55="", "", VLOOKUP(F55, 'MASTER LIST'!$A:$N, 4, FALSE))</f>
        <v>F</v>
      </c>
      <c r="K55" s="147" t="str">
        <f>IF(F55="", "", VLOOKUP(F55, 'MASTER LIST'!$A:$N, 13, FALSE))</f>
        <v>U14</v>
      </c>
      <c r="L55" s="145" t="s">
        <v>7155</v>
      </c>
      <c r="M55" s="139" t="str">
        <f>IF(F55="", "", VLOOKUP(F55, 'MASTER LIST'!$A:$N, 11, FALSE))</f>
        <v>PL</v>
      </c>
      <c r="N55" s="177"/>
    </row>
    <row r="56" spans="2:14" s="113" customFormat="1" ht="39.950000000000003" customHeight="1" x14ac:dyDescent="0.35">
      <c r="B56" s="103"/>
      <c r="C56" s="144"/>
      <c r="D56" s="223">
        <v>1222</v>
      </c>
      <c r="E56" s="212" t="s">
        <v>246</v>
      </c>
      <c r="F56" s="212">
        <v>4056</v>
      </c>
      <c r="G56" s="145" t="str">
        <f>IF(F56="", "", VLOOKUP(F56, 'MASTER LIST'!$A:$N, 2, FALSE))</f>
        <v>CHAVRY</v>
      </c>
      <c r="H56" s="145" t="str">
        <f>IF(F56="", "", VLOOKUP(F56, 'MASTER LIST'!$A:$N, 3, FALSE))</f>
        <v>Mayesha Selena</v>
      </c>
      <c r="I56" s="146">
        <f>IF(F56="", "", VLOOKUP(F56, 'MASTER LIST'!$A:$N, 5, FALSE))</f>
        <v>41202</v>
      </c>
      <c r="J56" s="147" t="str">
        <f>IF(F56="", "", VLOOKUP(F56, 'MASTER LIST'!$A:$N, 4, FALSE))</f>
        <v>F</v>
      </c>
      <c r="K56" s="147" t="str">
        <f>IF(F56="", "", VLOOKUP(F56, 'MASTER LIST'!$A:$N, 13, FALSE))</f>
        <v>U14</v>
      </c>
      <c r="L56" s="145" t="s">
        <v>7155</v>
      </c>
      <c r="M56" s="139" t="str">
        <f>IF(F57="", "", VLOOKUP(F57, 'MASTER LIST'!$A:$N, 11, FALSE))</f>
        <v>REMP</v>
      </c>
      <c r="N56" s="177"/>
    </row>
    <row r="57" spans="2:14" s="113" customFormat="1" ht="39.950000000000003" customHeight="1" x14ac:dyDescent="0.35">
      <c r="B57" s="103"/>
      <c r="C57" s="144"/>
      <c r="D57" s="223">
        <v>1229</v>
      </c>
      <c r="E57" s="212" t="s">
        <v>246</v>
      </c>
      <c r="F57" s="212">
        <v>3336</v>
      </c>
      <c r="G57" s="145" t="str">
        <f>IF(F57="", "", VLOOKUP(F57, 'MASTER LIST'!$A:$N, 2, FALSE))</f>
        <v>CORDEN</v>
      </c>
      <c r="H57" s="145" t="str">
        <f>IF(F57="", "", VLOOKUP(F57, 'MASTER LIST'!$A:$N, 3, FALSE))</f>
        <v>Mackenzie</v>
      </c>
      <c r="I57" s="146">
        <f>IF(F57="", "", VLOOKUP(F57, 'MASTER LIST'!$A:$N, 5, FALSE))</f>
        <v>41015</v>
      </c>
      <c r="J57" s="147" t="str">
        <f>IF(F57="", "", VLOOKUP(F57, 'MASTER LIST'!$A:$N, 4, FALSE))</f>
        <v>F</v>
      </c>
      <c r="K57" s="147" t="str">
        <f>IF(F57="", "", VLOOKUP(F57, 'MASTER LIST'!$A:$N, 13, FALSE))</f>
        <v>U14</v>
      </c>
      <c r="L57" s="145" t="s">
        <v>7155</v>
      </c>
      <c r="M57" s="139" t="str">
        <f>IF(F57="", "", VLOOKUP(F57, 'MASTER LIST'!$A:$N, 11, FALSE))</f>
        <v>REMP</v>
      </c>
      <c r="N57" s="177"/>
    </row>
    <row r="58" spans="2:14" s="113" customFormat="1" ht="39.950000000000003" customHeight="1" x14ac:dyDescent="0.35">
      <c r="B58" s="103"/>
      <c r="C58" s="144"/>
      <c r="D58" s="223">
        <v>1224</v>
      </c>
      <c r="E58" s="212" t="s">
        <v>246</v>
      </c>
      <c r="F58" s="212">
        <v>4058</v>
      </c>
      <c r="G58" s="145" t="str">
        <f>IF(F58="", "", VLOOKUP(F58, 'MASTER LIST'!$A:$N, 2, FALSE))</f>
        <v>LEBRASSE</v>
      </c>
      <c r="H58" s="145" t="str">
        <f>IF(F58="", "", VLOOKUP(F58, 'MASTER LIST'!$A:$N, 3, FALSE))</f>
        <v>Marusha</v>
      </c>
      <c r="I58" s="146">
        <f>IF(F58="", "", VLOOKUP(F58, 'MASTER LIST'!$A:$N, 5, FALSE))</f>
        <v>41147</v>
      </c>
      <c r="J58" s="147" t="str">
        <f>IF(F58="", "", VLOOKUP(F58, 'MASTER LIST'!$A:$N, 4, FALSE))</f>
        <v>F</v>
      </c>
      <c r="K58" s="147" t="str">
        <f>IF(F58="", "", VLOOKUP(F58, 'MASTER LIST'!$A:$N, 13, FALSE))</f>
        <v>U14</v>
      </c>
      <c r="L58" s="145" t="s">
        <v>7155</v>
      </c>
      <c r="M58" s="139" t="str">
        <f>IF(F58="", "", VLOOKUP(F58, 'MASTER LIST'!$A:$N, 11, FALSE))</f>
        <v>PL</v>
      </c>
      <c r="N58" s="177"/>
    </row>
    <row r="59" spans="2:14" s="113" customFormat="1" ht="39.950000000000003" customHeight="1" x14ac:dyDescent="0.35">
      <c r="B59" s="103"/>
      <c r="C59" s="144"/>
      <c r="D59" s="223">
        <v>1225</v>
      </c>
      <c r="E59" s="212" t="s">
        <v>246</v>
      </c>
      <c r="F59" s="212">
        <v>3413</v>
      </c>
      <c r="G59" s="145" t="str">
        <f>IF(F59="", "", VLOOKUP(F59, 'MASTER LIST'!$A:$N, 2, FALSE))</f>
        <v>LOUIS</v>
      </c>
      <c r="H59" s="145" t="str">
        <f>IF(F59="", "", VLOOKUP(F59, 'MASTER LIST'!$A:$N, 3, FALSE))</f>
        <v>Megane</v>
      </c>
      <c r="I59" s="146">
        <f>IF(F59="", "", VLOOKUP(F59, 'MASTER LIST'!$A:$N, 5, FALSE))</f>
        <v>41628</v>
      </c>
      <c r="J59" s="147" t="str">
        <f>IF(F59="", "", VLOOKUP(F59, 'MASTER LIST'!$A:$N, 4, FALSE))</f>
        <v>F</v>
      </c>
      <c r="K59" s="147" t="str">
        <f>IF(F59="", "", VLOOKUP(F59, 'MASTER LIST'!$A:$N, 13, FALSE))</f>
        <v>U14</v>
      </c>
      <c r="L59" s="145" t="s">
        <v>7155</v>
      </c>
      <c r="M59" s="139" t="str">
        <f>IF(F60="", "", VLOOKUP(F60, 'MASTER LIST'!$A:$N, 11, FALSE))</f>
        <v>PL</v>
      </c>
      <c r="N59" s="177"/>
    </row>
    <row r="60" spans="2:14" s="113" customFormat="1" ht="39.950000000000003" customHeight="1" x14ac:dyDescent="0.35">
      <c r="B60" s="103"/>
      <c r="C60" s="144"/>
      <c r="D60" s="223">
        <v>1226</v>
      </c>
      <c r="E60" s="212" t="s">
        <v>246</v>
      </c>
      <c r="F60" s="296">
        <v>1729</v>
      </c>
      <c r="G60" s="145" t="str">
        <f>IF(F60="", "", VLOOKUP(F60, 'MASTER LIST'!$A:$N, 2, FALSE))</f>
        <v>ROMANCE</v>
      </c>
      <c r="H60" s="145" t="str">
        <f>IF(F60="", "", VLOOKUP(F60, 'MASTER LIST'!$A:$N, 3, FALSE))</f>
        <v xml:space="preserve">Anais </v>
      </c>
      <c r="I60" s="146">
        <f>IF(F60="", "", VLOOKUP(F60, 'MASTER LIST'!$A:$N, 5, FALSE))</f>
        <v>41063</v>
      </c>
      <c r="J60" s="147" t="str">
        <f>IF(F60="", "", VLOOKUP(F60, 'MASTER LIST'!$A:$N, 4, FALSE))</f>
        <v>F</v>
      </c>
      <c r="K60" s="147" t="str">
        <f>IF(F60="", "", VLOOKUP(F60, 'MASTER LIST'!$A:$N, 13, FALSE))</f>
        <v>U14</v>
      </c>
      <c r="L60" s="145" t="s">
        <v>7155</v>
      </c>
      <c r="M60" s="139" t="str">
        <f>IF(F61="", "", VLOOKUP(F61, 'MASTER LIST'!$A:$N, 11, FALSE))</f>
        <v>PL</v>
      </c>
      <c r="N60" s="177"/>
    </row>
    <row r="61" spans="2:14" s="113" customFormat="1" ht="39.950000000000003" customHeight="1" x14ac:dyDescent="0.35">
      <c r="B61" s="103"/>
      <c r="C61" s="144"/>
      <c r="D61" s="223">
        <v>1227</v>
      </c>
      <c r="E61" s="212" t="s">
        <v>246</v>
      </c>
      <c r="F61" s="296">
        <v>4062</v>
      </c>
      <c r="G61" s="145" t="str">
        <f>IF(F61="", "", VLOOKUP(F61, 'MASTER LIST'!$A:$N, 2, FALSE))</f>
        <v>TENNERMONT</v>
      </c>
      <c r="H61" s="145" t="str">
        <f>IF(F61="", "", VLOOKUP(F61, 'MASTER LIST'!$A:$N, 3, FALSE))</f>
        <v>Jenaelle</v>
      </c>
      <c r="I61" s="146">
        <f>IF(F61="", "", VLOOKUP(F61, 'MASTER LIST'!$A:$N, 5, FALSE))</f>
        <v>41436</v>
      </c>
      <c r="J61" s="147" t="str">
        <f>IF(F61="", "", VLOOKUP(F61, 'MASTER LIST'!$A:$N, 4, FALSE))</f>
        <v>F</v>
      </c>
      <c r="K61" s="147" t="str">
        <f>IF(F61="", "", VLOOKUP(F61, 'MASTER LIST'!$A:$N, 13, FALSE))</f>
        <v>U14</v>
      </c>
      <c r="L61" s="145" t="s">
        <v>7155</v>
      </c>
      <c r="M61" s="139" t="str">
        <f>IF(F62="", "", VLOOKUP(F62, 'MASTER LIST'!$A:$N, 11, FALSE))</f>
        <v/>
      </c>
      <c r="N61" s="177"/>
    </row>
    <row r="62" spans="2:14" s="113" customFormat="1" ht="39.950000000000003" customHeight="1" x14ac:dyDescent="0.35">
      <c r="B62" s="103"/>
      <c r="C62" s="144"/>
      <c r="D62" s="223"/>
      <c r="E62" s="212"/>
      <c r="F62" s="296"/>
      <c r="G62" s="145"/>
      <c r="H62" s="145"/>
      <c r="I62" s="146"/>
      <c r="J62" s="147"/>
      <c r="K62" s="147"/>
      <c r="L62" s="145"/>
      <c r="M62" s="139"/>
      <c r="N62" s="177"/>
    </row>
    <row r="63" spans="2:14" s="113" customFormat="1" ht="39.950000000000003" customHeight="1" x14ac:dyDescent="0.35">
      <c r="B63" s="103"/>
      <c r="C63" s="144"/>
      <c r="D63" s="223">
        <v>1228</v>
      </c>
      <c r="E63" s="212" t="s">
        <v>246</v>
      </c>
      <c r="F63" s="296">
        <v>4297</v>
      </c>
      <c r="G63" s="145" t="str">
        <f>IF(F63="", "", VLOOKUP(F63, 'MASTER LIST'!$A:$N, 2, FALSE))</f>
        <v>BOUDEUSE</v>
      </c>
      <c r="H63" s="145" t="str">
        <f>IF(F63="", "", VLOOKUP(F63, 'MASTER LIST'!$A:$N, 3, FALSE))</f>
        <v>Eliona Naomie</v>
      </c>
      <c r="I63" s="146">
        <f>IF(F63="", "", VLOOKUP(F63, 'MASTER LIST'!$A:$N, 5, FALSE))</f>
        <v>40993</v>
      </c>
      <c r="J63" s="147" t="str">
        <f>IF(F63="", "", VLOOKUP(F63, 'MASTER LIST'!$A:$N, 4, FALSE))</f>
        <v>F</v>
      </c>
      <c r="K63" s="147" t="str">
        <f>IF(F63="", "", VLOOKUP(F63, 'MASTER LIST'!$A:$N, 13, FALSE))</f>
        <v>U14</v>
      </c>
      <c r="L63" s="145" t="str">
        <f>IF(F63="", "", VLOOKUP(F63, 'MASTER LIST'!$A:$N, 10, FALSE))</f>
        <v>POUDRE D'OR AC</v>
      </c>
      <c r="M63" s="139" t="str">
        <f>IF(F63="", "", VLOOKUP(F63, 'MASTER LIST'!$A:$N, 11, FALSE))</f>
        <v>REMP</v>
      </c>
      <c r="N63" s="177"/>
    </row>
    <row r="64" spans="2:14" s="113" customFormat="1" ht="39.950000000000003" customHeight="1" x14ac:dyDescent="0.35">
      <c r="B64" s="103"/>
      <c r="C64" s="144"/>
      <c r="D64" s="223">
        <v>1231</v>
      </c>
      <c r="E64" s="212" t="s">
        <v>246</v>
      </c>
      <c r="F64" s="296">
        <v>4272</v>
      </c>
      <c r="G64" s="145" t="str">
        <f>IF(F64="", "", VLOOKUP(F64, 'MASTER LIST'!$A:$N, 2, FALSE))</f>
        <v>GATEAU</v>
      </c>
      <c r="H64" s="145" t="str">
        <f>IF(F64="", "", VLOOKUP(F64, 'MASTER LIST'!$A:$N, 3, FALSE))</f>
        <v>Marie Elissa Guillana</v>
      </c>
      <c r="I64" s="146">
        <f>IF(F64="", "", VLOOKUP(F64, 'MASTER LIST'!$A:$N, 5, FALSE))</f>
        <v>41164</v>
      </c>
      <c r="J64" s="147" t="str">
        <f>IF(F64="", "", VLOOKUP(F64, 'MASTER LIST'!$A:$N, 4, FALSE))</f>
        <v>F</v>
      </c>
      <c r="K64" s="147" t="str">
        <f>IF(F64="", "", VLOOKUP(F64, 'MASTER LIST'!$A:$N, 13, FALSE))</f>
        <v>U14</v>
      </c>
      <c r="L64" s="145" t="str">
        <f>IF(F64="", "", VLOOKUP(F64, 'MASTER LIST'!$A:$N, 10, FALSE))</f>
        <v>POUDRE D'OR AC</v>
      </c>
      <c r="M64" s="139" t="s">
        <v>23</v>
      </c>
      <c r="N64" s="177"/>
    </row>
    <row r="65" spans="2:14" s="113" customFormat="1" ht="39.950000000000003" customHeight="1" x14ac:dyDescent="0.35">
      <c r="B65" s="103"/>
      <c r="C65" s="144"/>
      <c r="D65" s="223">
        <v>1283</v>
      </c>
      <c r="E65" s="212"/>
      <c r="F65" s="301"/>
      <c r="G65" s="145" t="s">
        <v>7114</v>
      </c>
      <c r="H65" s="145" t="s">
        <v>7113</v>
      </c>
      <c r="I65" s="146"/>
      <c r="J65" s="147" t="s">
        <v>201</v>
      </c>
      <c r="K65" s="147" t="s">
        <v>71</v>
      </c>
      <c r="L65" s="145" t="s">
        <v>41</v>
      </c>
      <c r="M65" s="139" t="str">
        <f>IF(F65="", "", VLOOKUP(F65, 'MASTER LIST'!$A:$N, 11, FALSE))</f>
        <v/>
      </c>
      <c r="N65" s="177"/>
    </row>
    <row r="66" spans="2:14" s="113" customFormat="1" ht="39.950000000000003" customHeight="1" x14ac:dyDescent="0.35">
      <c r="B66" s="103"/>
      <c r="C66" s="144"/>
      <c r="D66" s="223">
        <v>1232</v>
      </c>
      <c r="E66" s="212" t="s">
        <v>246</v>
      </c>
      <c r="F66" s="296">
        <v>4213</v>
      </c>
      <c r="G66" s="145" t="str">
        <f>IF(F66="", "", VLOOKUP(F66, 'MASTER LIST'!$A:$N, 2, FALSE))</f>
        <v>NOEL</v>
      </c>
      <c r="H66" s="145" t="str">
        <f>IF(F66="", "", VLOOKUP(F66, 'MASTER LIST'!$A:$N, 3, FALSE))</f>
        <v>Katherine</v>
      </c>
      <c r="I66" s="146">
        <f>IF(F66="", "", VLOOKUP(F66, 'MASTER LIST'!$A:$N, 5, FALSE))</f>
        <v>41302</v>
      </c>
      <c r="J66" s="147" t="str">
        <f>IF(F66="", "", VLOOKUP(F66, 'MASTER LIST'!$A:$N, 4, FALSE))</f>
        <v>F</v>
      </c>
      <c r="K66" s="147" t="str">
        <f>IF(F66="", "", VLOOKUP(F66, 'MASTER LIST'!$A:$N, 13, FALSE))</f>
        <v>U14</v>
      </c>
      <c r="L66" s="145" t="str">
        <f>IF(F66="", "", VLOOKUP(F66, 'MASTER LIST'!$A:$N, 10, FALSE))</f>
        <v>POUDRE D'OR AC</v>
      </c>
      <c r="M66" s="139"/>
      <c r="N66" s="177"/>
    </row>
    <row r="67" spans="2:14" s="113" customFormat="1" ht="39.950000000000003" customHeight="1" x14ac:dyDescent="0.35">
      <c r="B67" s="103"/>
      <c r="C67" s="144"/>
      <c r="D67" s="223"/>
      <c r="E67" s="212"/>
      <c r="F67" s="296"/>
      <c r="G67" s="145"/>
      <c r="H67" s="145"/>
      <c r="I67" s="146"/>
      <c r="J67" s="147"/>
      <c r="K67" s="147"/>
      <c r="L67" s="145"/>
      <c r="M67" s="139"/>
      <c r="N67" s="177"/>
    </row>
    <row r="68" spans="2:14" s="113" customFormat="1" ht="39.950000000000003" customHeight="1" x14ac:dyDescent="0.35">
      <c r="B68" s="103"/>
      <c r="C68" s="144"/>
      <c r="D68" s="223">
        <v>1230</v>
      </c>
      <c r="E68" s="212" t="s">
        <v>246</v>
      </c>
      <c r="F68" s="197">
        <v>3335</v>
      </c>
      <c r="G68" s="145" t="str">
        <f>IF(F68="", "", VLOOKUP(F68, 'MASTER LIST'!$A:$N, 2, FALSE))</f>
        <v>CORDEN</v>
      </c>
      <c r="H68" s="145" t="str">
        <f>IF(F68="", "", VLOOKUP(F68, 'MASTER LIST'!$A:$N, 3, FALSE))</f>
        <v>Roxi</v>
      </c>
      <c r="I68" s="146">
        <f>IF(F68="", "", VLOOKUP(F68, 'MASTER LIST'!$A:$N, 5, FALSE))</f>
        <v>41015</v>
      </c>
      <c r="J68" s="147" t="str">
        <f>IF(F68="", "", VLOOKUP(F68, 'MASTER LIST'!$A:$N, 4, FALSE))</f>
        <v>F</v>
      </c>
      <c r="K68" s="147" t="str">
        <f>IF(F68="", "", VLOOKUP(F68, 'MASTER LIST'!$A:$N, 13, FALSE))</f>
        <v>U14</v>
      </c>
      <c r="L68" s="145" t="s">
        <v>7151</v>
      </c>
      <c r="M68" s="139" t="str">
        <f>IF(F68="", "", VLOOKUP(F68, 'MASTER LIST'!$A:$N, 11, FALSE))</f>
        <v>REMP</v>
      </c>
      <c r="N68" s="177"/>
    </row>
    <row r="69" spans="2:14" s="113" customFormat="1" ht="39.950000000000003" customHeight="1" x14ac:dyDescent="0.35">
      <c r="B69" s="103"/>
      <c r="C69" s="144"/>
      <c r="D69" s="223">
        <v>1233</v>
      </c>
      <c r="E69" s="212" t="s">
        <v>246</v>
      </c>
      <c r="F69" s="197">
        <v>4369</v>
      </c>
      <c r="G69" s="145" t="str">
        <f>IF(F69="", "", VLOOKUP(F69, 'MASTER LIST'!$A:$N, 2, FALSE))</f>
        <v>KRITZINGER</v>
      </c>
      <c r="H69" s="145" t="str">
        <f>IF(F69="", "", VLOOKUP(F69, 'MASTER LIST'!$A:$N, 3, FALSE))</f>
        <v>Una</v>
      </c>
      <c r="I69" s="146">
        <f>IF(F69="", "", VLOOKUP(F69, 'MASTER LIST'!$A:$N, 5, FALSE))</f>
        <v>41177</v>
      </c>
      <c r="J69" s="147" t="str">
        <f>IF(F69="", "", VLOOKUP(F69, 'MASTER LIST'!$A:$N, 4, FALSE))</f>
        <v>F</v>
      </c>
      <c r="K69" s="147" t="str">
        <f>IF(F69="", "", VLOOKUP(F69, 'MASTER LIST'!$A:$N, 13, FALSE))</f>
        <v>U14</v>
      </c>
      <c r="L69" s="145" t="s">
        <v>7151</v>
      </c>
      <c r="M69" s="159" t="s">
        <v>62</v>
      </c>
      <c r="N69" s="194"/>
    </row>
    <row r="70" spans="2:14" s="113" customFormat="1" ht="39.950000000000003" customHeight="1" x14ac:dyDescent="0.35">
      <c r="B70" s="103"/>
      <c r="C70" s="144"/>
      <c r="D70" s="223">
        <v>1234</v>
      </c>
      <c r="E70" s="212" t="s">
        <v>246</v>
      </c>
      <c r="F70" s="197">
        <v>4374</v>
      </c>
      <c r="G70" s="145" t="str">
        <f>IF(F70="", "", VLOOKUP(F70, 'MASTER LIST'!$A:$N, 2, FALSE))</f>
        <v>PRETORIUS</v>
      </c>
      <c r="H70" s="145" t="str">
        <f>IF(F70="", "", VLOOKUP(F70, 'MASTER LIST'!$A:$N, 3, FALSE))</f>
        <v>Emily</v>
      </c>
      <c r="I70" s="146">
        <f>IF(F70="", "", VLOOKUP(F70, 'MASTER LIST'!$A:$N, 5, FALSE))</f>
        <v>41197</v>
      </c>
      <c r="J70" s="147" t="str">
        <f>IF(F70="", "", VLOOKUP(F70, 'MASTER LIST'!$A:$N, 4, FALSE))</f>
        <v>F</v>
      </c>
      <c r="K70" s="147" t="str">
        <f>IF(F70="", "", VLOOKUP(F70, 'MASTER LIST'!$A:$N, 13, FALSE))</f>
        <v>U14</v>
      </c>
      <c r="L70" s="145" t="s">
        <v>7151</v>
      </c>
      <c r="M70" s="139" t="str">
        <f>IF(F70="", "", VLOOKUP(F70, 'MASTER LIST'!$A:$N, 11, FALSE))</f>
        <v>REMP</v>
      </c>
      <c r="N70" s="177"/>
    </row>
    <row r="71" spans="2:14" s="113" customFormat="1" ht="39.950000000000003" customHeight="1" x14ac:dyDescent="0.35">
      <c r="B71" s="103"/>
      <c r="C71" s="144"/>
      <c r="D71" s="223">
        <v>1235</v>
      </c>
      <c r="E71" s="212" t="s">
        <v>246</v>
      </c>
      <c r="F71" s="302">
        <v>1130</v>
      </c>
      <c r="G71" s="145" t="str">
        <f>IF(F71="", "", VLOOKUP(F71, 'MASTER LIST'!$A:$N, 2, FALSE))</f>
        <v>ROUSSEL</v>
      </c>
      <c r="H71" s="145" t="str">
        <f>IF(F71="", "", VLOOKUP(F71, 'MASTER LIST'!$A:$N, 3, FALSE))</f>
        <v xml:space="preserve">Teagan </v>
      </c>
      <c r="I71" s="146">
        <f>IF(F71="", "", VLOOKUP(F71, 'MASTER LIST'!$A:$N, 5, FALSE))</f>
        <v>41291</v>
      </c>
      <c r="J71" s="147" t="str">
        <f>IF(F71="", "", VLOOKUP(F71, 'MASTER LIST'!$A:$N, 4, FALSE))</f>
        <v>F</v>
      </c>
      <c r="K71" s="147" t="str">
        <f>IF(F71="", "", VLOOKUP(F71, 'MASTER LIST'!$A:$N, 13, FALSE))</f>
        <v>U14</v>
      </c>
      <c r="L71" s="145" t="s">
        <v>7151</v>
      </c>
      <c r="M71" s="139" t="str">
        <f>IF(F71="", "", VLOOKUP(F71, 'MASTER LIST'!$A:$N, 11, FALSE))</f>
        <v>REMP</v>
      </c>
      <c r="N71" s="177"/>
    </row>
    <row r="72" spans="2:14" s="113" customFormat="1" ht="39.950000000000003" customHeight="1" x14ac:dyDescent="0.35">
      <c r="B72" s="103"/>
      <c r="C72" s="144"/>
      <c r="D72" s="223">
        <v>1236</v>
      </c>
      <c r="E72" s="212" t="s">
        <v>246</v>
      </c>
      <c r="F72" s="197">
        <v>1548</v>
      </c>
      <c r="G72" s="145" t="str">
        <f>IF(F72="", "", VLOOKUP(F72, 'MASTER LIST'!$A:$N, 2, FALSE))</f>
        <v xml:space="preserve">TONTA </v>
      </c>
      <c r="H72" s="145" t="str">
        <f>IF(F72="", "", VLOOKUP(F72, 'MASTER LIST'!$A:$N, 3, FALSE))</f>
        <v>Selena</v>
      </c>
      <c r="I72" s="146">
        <f>IF(F72="", "", VLOOKUP(F72, 'MASTER LIST'!$A:$N, 5, FALSE))</f>
        <v>41353</v>
      </c>
      <c r="J72" s="147" t="str">
        <f>IF(F72="", "", VLOOKUP(F72, 'MASTER LIST'!$A:$N, 4, FALSE))</f>
        <v>F</v>
      </c>
      <c r="K72" s="147" t="str">
        <f>IF(F72="", "", VLOOKUP(F72, 'MASTER LIST'!$A:$N, 13, FALSE))</f>
        <v>U14</v>
      </c>
      <c r="L72" s="145" t="s">
        <v>7151</v>
      </c>
      <c r="M72" s="139" t="str">
        <f>IF(F72="", "", VLOOKUP(F72, 'MASTER LIST'!$A:$N, 11, FALSE))</f>
        <v>REMP</v>
      </c>
      <c r="N72" s="177"/>
    </row>
    <row r="73" spans="2:14" s="113" customFormat="1" ht="39.950000000000003" customHeight="1" x14ac:dyDescent="0.35">
      <c r="B73" s="103"/>
      <c r="C73" s="144"/>
      <c r="D73" s="223"/>
      <c r="E73" s="212"/>
      <c r="F73" s="197"/>
      <c r="G73" s="145"/>
      <c r="H73" s="145"/>
      <c r="I73" s="146"/>
      <c r="J73" s="147"/>
      <c r="K73" s="147"/>
      <c r="L73" s="145"/>
      <c r="M73" s="139"/>
      <c r="N73" s="177"/>
    </row>
    <row r="74" spans="2:14" s="113" customFormat="1" ht="39.950000000000003" customHeight="1" x14ac:dyDescent="0.35">
      <c r="B74" s="103"/>
      <c r="C74" s="144"/>
      <c r="D74" s="223">
        <v>1237</v>
      </c>
      <c r="E74" s="212" t="s">
        <v>246</v>
      </c>
      <c r="F74" s="197">
        <v>4331</v>
      </c>
      <c r="G74" s="145" t="s">
        <v>216</v>
      </c>
      <c r="H74" s="145" t="s">
        <v>225</v>
      </c>
      <c r="I74" s="146">
        <v>40914</v>
      </c>
      <c r="J74" s="147" t="s">
        <v>201</v>
      </c>
      <c r="K74" s="147" t="s">
        <v>71</v>
      </c>
      <c r="L74" s="145" t="s">
        <v>7091</v>
      </c>
      <c r="M74" s="139" t="str">
        <f>IF(F41="", "", VLOOKUP(F41, 'MASTER LIST'!$A:$N, 11, FALSE))</f>
        <v>VCPH</v>
      </c>
      <c r="N74" s="177"/>
    </row>
    <row r="75" spans="2:14" s="113" customFormat="1" ht="39.950000000000003" customHeight="1" x14ac:dyDescent="0.35">
      <c r="B75" s="103"/>
      <c r="C75" s="144"/>
      <c r="D75" s="223"/>
      <c r="E75" s="212"/>
      <c r="F75" s="197"/>
      <c r="G75" s="145"/>
      <c r="H75" s="145"/>
      <c r="I75" s="146"/>
      <c r="J75" s="147"/>
      <c r="K75" s="147"/>
      <c r="L75" s="145"/>
      <c r="M75" s="139"/>
      <c r="N75" s="177"/>
    </row>
    <row r="76" spans="2:14" s="113" customFormat="1" ht="39.950000000000003" customHeight="1" x14ac:dyDescent="0.35">
      <c r="B76" s="103"/>
      <c r="C76" s="144"/>
      <c r="D76" s="223">
        <v>1284</v>
      </c>
      <c r="E76" s="212"/>
      <c r="F76" s="197"/>
      <c r="G76" s="145" t="s">
        <v>7110</v>
      </c>
      <c r="H76" s="145" t="s">
        <v>7111</v>
      </c>
      <c r="I76" s="146"/>
      <c r="J76" s="147" t="s">
        <v>201</v>
      </c>
      <c r="K76" s="147" t="s">
        <v>71</v>
      </c>
      <c r="L76" s="145" t="s">
        <v>67</v>
      </c>
      <c r="M76" s="139"/>
      <c r="N76" s="177"/>
    </row>
    <row r="77" spans="2:14" s="113" customFormat="1" ht="39.950000000000003" customHeight="1" x14ac:dyDescent="0.35">
      <c r="B77" s="103"/>
      <c r="C77" s="144"/>
      <c r="D77" s="223">
        <v>1240</v>
      </c>
      <c r="E77" s="212" t="s">
        <v>246</v>
      </c>
      <c r="F77" s="197">
        <v>3796</v>
      </c>
      <c r="G77" s="145" t="str">
        <f>IF(F77="", "", VLOOKUP(F77, 'MASTER LIST'!$A:$N, 2, FALSE))</f>
        <v>DOMINGUE</v>
      </c>
      <c r="H77" s="145" t="str">
        <f>IF(F77="", "", VLOOKUP(F77, 'MASTER LIST'!$A:$N, 3, FALSE))</f>
        <v>Marie Erele Noemie</v>
      </c>
      <c r="I77" s="146">
        <f>IF(F77="", "", VLOOKUP(F77, 'MASTER LIST'!$A:$N, 5, FALSE))</f>
        <v>41057</v>
      </c>
      <c r="J77" s="147" t="str">
        <f>IF(F77="", "", VLOOKUP(F77, 'MASTER LIST'!$A:$N, 4, FALSE))</f>
        <v>F</v>
      </c>
      <c r="K77" s="147" t="str">
        <f>IF(F77="", "", VLOOKUP(F77, 'MASTER LIST'!$A:$N, 13, FALSE))</f>
        <v>U14</v>
      </c>
      <c r="L77" s="145" t="str">
        <f>IF(F77="", "", VLOOKUP(F77, 'MASTER LIST'!$A:$N, 10, FALSE))</f>
        <v>Q-BORNES PAVILLON AC</v>
      </c>
      <c r="M77" s="139" t="str">
        <f>IF(F78="", "", VLOOKUP(F78, 'MASTER LIST'!$A:$N, 11, FALSE))</f>
        <v>QB</v>
      </c>
      <c r="N77" s="177"/>
    </row>
    <row r="78" spans="2:14" s="113" customFormat="1" ht="39.950000000000003" customHeight="1" x14ac:dyDescent="0.35">
      <c r="B78" s="103"/>
      <c r="C78" s="144"/>
      <c r="D78" s="223">
        <v>1242</v>
      </c>
      <c r="E78" s="212" t="s">
        <v>246</v>
      </c>
      <c r="F78" s="197">
        <v>4136</v>
      </c>
      <c r="G78" s="145" t="str">
        <f>IF(F78="", "", VLOOKUP(F78, 'MASTER LIST'!$A:$N, 2, FALSE))</f>
        <v>LAFINE</v>
      </c>
      <c r="H78" s="145" t="str">
        <f>IF(F78="", "", VLOOKUP(F78, 'MASTER LIST'!$A:$N, 3, FALSE))</f>
        <v>Marie Estrella Teyana</v>
      </c>
      <c r="I78" s="146">
        <f>IF(F78="", "", VLOOKUP(F78, 'MASTER LIST'!$A:$N, 5, FALSE))</f>
        <v>40921</v>
      </c>
      <c r="J78" s="147" t="str">
        <f>IF(F78="", "", VLOOKUP(F78, 'MASTER LIST'!$A:$N, 4, FALSE))</f>
        <v>F</v>
      </c>
      <c r="K78" s="147" t="str">
        <f>IF(F78="", "", VLOOKUP(F78, 'MASTER LIST'!$A:$N, 13, FALSE))</f>
        <v>U14</v>
      </c>
      <c r="L78" s="145" t="str">
        <f>IF(F78="", "", VLOOKUP(F78, 'MASTER LIST'!$A:$N, 10, FALSE))</f>
        <v>Q-BORNES PAVILLON AC</v>
      </c>
      <c r="M78" s="139" t="str">
        <f>IF(F80="", "", VLOOKUP(F80, 'MASTER LIST'!$A:$N, 11, FALSE))</f>
        <v>QB</v>
      </c>
      <c r="N78" s="177"/>
    </row>
    <row r="79" spans="2:14" s="113" customFormat="1" ht="39.950000000000003" customHeight="1" x14ac:dyDescent="0.35">
      <c r="B79" s="103"/>
      <c r="C79" s="144"/>
      <c r="D79" s="223">
        <v>1243</v>
      </c>
      <c r="E79" s="212" t="s">
        <v>246</v>
      </c>
      <c r="F79" s="197">
        <v>3967</v>
      </c>
      <c r="G79" s="145" t="str">
        <f>IF(F79="", "", VLOOKUP(F79, 'MASTER LIST'!$A:$N, 2, FALSE))</f>
        <v>LUI TSZE CHUNG</v>
      </c>
      <c r="H79" s="145" t="str">
        <f>IF(F79="", "", VLOOKUP(F79, 'MASTER LIST'!$A:$N, 3, FALSE))</f>
        <v>Marine Rachel</v>
      </c>
      <c r="I79" s="146">
        <f>IF(F79="", "", VLOOKUP(F79, 'MASTER LIST'!$A:$N, 5, FALSE))</f>
        <v>41035</v>
      </c>
      <c r="J79" s="147" t="str">
        <f>IF(F79="", "", VLOOKUP(F79, 'MASTER LIST'!$A:$N, 4, FALSE))</f>
        <v>F</v>
      </c>
      <c r="K79" s="147" t="str">
        <f>IF(F79="", "", VLOOKUP(F79, 'MASTER LIST'!$A:$N, 13, FALSE))</f>
        <v>U14</v>
      </c>
      <c r="L79" s="145" t="str">
        <f>IF(F79="", "", VLOOKUP(F79, 'MASTER LIST'!$A:$N, 10, FALSE))</f>
        <v>Q-BORNES PAVILLON AC</v>
      </c>
      <c r="M79" s="139" t="str">
        <f>IF(F79="", "", VLOOKUP(F79, 'MASTER LIST'!$A:$N, 11, FALSE))</f>
        <v>QB</v>
      </c>
      <c r="N79" s="177"/>
    </row>
    <row r="80" spans="2:14" s="113" customFormat="1" ht="39.950000000000003" customHeight="1" x14ac:dyDescent="0.35">
      <c r="B80" s="103"/>
      <c r="C80" s="144"/>
      <c r="D80" s="223">
        <v>1244</v>
      </c>
      <c r="E80" s="212" t="s">
        <v>246</v>
      </c>
      <c r="F80" s="197">
        <v>4020</v>
      </c>
      <c r="G80" s="145" t="str">
        <f>IF(F80="", "", VLOOKUP(F80, 'MASTER LIST'!$A:$N, 2, FALSE))</f>
        <v>PARSOORAMEN</v>
      </c>
      <c r="H80" s="145" t="str">
        <f>IF(F80="", "", VLOOKUP(F80, 'MASTER LIST'!$A:$N, 3, FALSE))</f>
        <v>Oria</v>
      </c>
      <c r="I80" s="146">
        <f>IF(F80="", "", VLOOKUP(F80, 'MASTER LIST'!$A:$N, 5, FALSE))</f>
        <v>41104</v>
      </c>
      <c r="J80" s="147" t="str">
        <f>IF(F80="", "", VLOOKUP(F80, 'MASTER LIST'!$A:$N, 4, FALSE))</f>
        <v>F</v>
      </c>
      <c r="K80" s="147" t="str">
        <f>IF(F80="", "", VLOOKUP(F80, 'MASTER LIST'!$A:$N, 13, FALSE))</f>
        <v>U14</v>
      </c>
      <c r="L80" s="145" t="str">
        <f>IF(F80="", "", VLOOKUP(F80, 'MASTER LIST'!$A:$N, 10, FALSE))</f>
        <v>Q-BORNES PAVILLON AC</v>
      </c>
      <c r="M80" s="139" t="str">
        <f>IF(F80="", "", VLOOKUP(F80, 'MASTER LIST'!$A:$N, 11, FALSE))</f>
        <v>QB</v>
      </c>
      <c r="N80" s="177"/>
    </row>
    <row r="81" spans="2:14" s="113" customFormat="1" ht="39.950000000000003" customHeight="1" x14ac:dyDescent="0.35">
      <c r="B81" s="103"/>
      <c r="C81" s="144"/>
      <c r="D81" s="223">
        <v>1245</v>
      </c>
      <c r="E81" s="212" t="s">
        <v>246</v>
      </c>
      <c r="F81" s="197">
        <v>1640</v>
      </c>
      <c r="G81" s="145" t="str">
        <f>IF(F81="", "", VLOOKUP(F81, 'MASTER LIST'!$A:$N, 2, FALSE))</f>
        <v>PETIT</v>
      </c>
      <c r="H81" s="145" t="str">
        <f>IF(F81="", "", VLOOKUP(F81, 'MASTER LIST'!$A:$N, 3, FALSE))</f>
        <v>E. Julie</v>
      </c>
      <c r="I81" s="146">
        <f>IF(F81="", "", VLOOKUP(F81, 'MASTER LIST'!$A:$N, 5, FALSE))</f>
        <v>41067</v>
      </c>
      <c r="J81" s="147" t="str">
        <f>IF(F81="", "", VLOOKUP(F81, 'MASTER LIST'!$A:$N, 4, FALSE))</f>
        <v>F</v>
      </c>
      <c r="K81" s="147" t="str">
        <f>IF(F81="", "", VLOOKUP(F81, 'MASTER LIST'!$A:$N, 13, FALSE))</f>
        <v>U14</v>
      </c>
      <c r="L81" s="145" t="str">
        <f>IF(F81="", "", VLOOKUP(F81, 'MASTER LIST'!$A:$N, 10, FALSE))</f>
        <v>Q-BORNES PAVILLON AC</v>
      </c>
      <c r="M81" s="139" t="str">
        <f>IF(F81="", "", VLOOKUP(F81, 'MASTER LIST'!$A:$N, 11, FALSE))</f>
        <v>QB</v>
      </c>
      <c r="N81" s="177"/>
    </row>
    <row r="82" spans="2:14" s="113" customFormat="1" ht="39.950000000000003" customHeight="1" x14ac:dyDescent="0.35">
      <c r="B82" s="103"/>
      <c r="C82" s="144"/>
      <c r="D82" s="223">
        <v>1246</v>
      </c>
      <c r="E82" s="212" t="s">
        <v>246</v>
      </c>
      <c r="F82" s="197">
        <v>1180</v>
      </c>
      <c r="G82" s="145" t="str">
        <f>IF(F82="", "", VLOOKUP(F82, 'MASTER LIST'!$A:$N, 2, FALSE))</f>
        <v>PIARROUX</v>
      </c>
      <c r="H82" s="145" t="str">
        <f>IF(F82="", "", VLOOKUP(F82, 'MASTER LIST'!$A:$N, 3, FALSE))</f>
        <v>Katya Marie</v>
      </c>
      <c r="I82" s="146">
        <f>IF(F82="", "", VLOOKUP(F82, 'MASTER LIST'!$A:$N, 5, FALSE))</f>
        <v>41379</v>
      </c>
      <c r="J82" s="147" t="str">
        <f>IF(F82="", "", VLOOKUP(F82, 'MASTER LIST'!$A:$N, 4, FALSE))</f>
        <v>F</v>
      </c>
      <c r="K82" s="147" t="str">
        <f>IF(F82="", "", VLOOKUP(F82, 'MASTER LIST'!$A:$N, 13, FALSE))</f>
        <v>U14</v>
      </c>
      <c r="L82" s="145" t="str">
        <f>IF(F82="", "", VLOOKUP(F82, 'MASTER LIST'!$A:$N, 10, FALSE))</f>
        <v>Q-BORNES PAVILLON AC</v>
      </c>
      <c r="M82" s="139" t="str">
        <f>IF(F82="", "", VLOOKUP(F82, 'MASTER LIST'!$A:$N, 11, FALSE))</f>
        <v>QB</v>
      </c>
      <c r="N82" s="177"/>
    </row>
    <row r="83" spans="2:14" s="113" customFormat="1" ht="39.950000000000003" customHeight="1" x14ac:dyDescent="0.35">
      <c r="B83" s="103"/>
      <c r="C83" s="144"/>
      <c r="D83" s="223">
        <v>1248</v>
      </c>
      <c r="E83" s="212" t="s">
        <v>246</v>
      </c>
      <c r="F83" s="197">
        <v>3968</v>
      </c>
      <c r="G83" s="145" t="str">
        <f>IF(F83="", "", VLOOKUP(F83, 'MASTER LIST'!$A:$N, 2, FALSE))</f>
        <v>RAHIMAN</v>
      </c>
      <c r="H83" s="145" t="str">
        <f>IF(F83="", "", VLOOKUP(F83, 'MASTER LIST'!$A:$N, 3, FALSE))</f>
        <v>Aniyah Jaulim Rahiman</v>
      </c>
      <c r="I83" s="146">
        <f>IF(F83="", "", VLOOKUP(F83, 'MASTER LIST'!$A:$N, 5, FALSE))</f>
        <v>41146</v>
      </c>
      <c r="J83" s="147" t="str">
        <f>IF(F83="", "", VLOOKUP(F83, 'MASTER LIST'!$A:$N, 4, FALSE))</f>
        <v>F</v>
      </c>
      <c r="K83" s="147" t="str">
        <f>IF(F83="", "", VLOOKUP(F83, 'MASTER LIST'!$A:$N, 13, FALSE))</f>
        <v>U14</v>
      </c>
      <c r="L83" s="145" t="str">
        <f>IF(F83="", "", VLOOKUP(F83, 'MASTER LIST'!$A:$N, 10, FALSE))</f>
        <v>Q-BORNES PAVILLON AC</v>
      </c>
      <c r="M83" s="139" t="str">
        <f>IF(F83="", "", VLOOKUP(F83, 'MASTER LIST'!$A:$N, 11, FALSE))</f>
        <v>QB</v>
      </c>
      <c r="N83" s="177"/>
    </row>
    <row r="84" spans="2:14" s="113" customFormat="1" ht="35.1" customHeight="1" x14ac:dyDescent="0.35">
      <c r="B84" s="103"/>
      <c r="C84" s="144"/>
      <c r="D84" s="223">
        <v>1249</v>
      </c>
      <c r="E84" s="212" t="s">
        <v>246</v>
      </c>
      <c r="F84" s="197">
        <v>3969</v>
      </c>
      <c r="G84" s="145" t="str">
        <f>IF(F84="", "", VLOOKUP(F84, 'MASTER LIST'!$A:$N, 2, FALSE))</f>
        <v>SEEBALUCK</v>
      </c>
      <c r="H84" s="145" t="str">
        <f>IF(F84="", "", VLOOKUP(F84, 'MASTER LIST'!$A:$N, 3, FALSE))</f>
        <v>Keisha Devi</v>
      </c>
      <c r="I84" s="146">
        <f>IF(F84="", "", VLOOKUP(F84, 'MASTER LIST'!$A:$N, 5, FALSE))</f>
        <v>41342</v>
      </c>
      <c r="J84" s="147" t="str">
        <f>IF(F84="", "", VLOOKUP(F84, 'MASTER LIST'!$A:$N, 4, FALSE))</f>
        <v>F</v>
      </c>
      <c r="K84" s="147" t="str">
        <f>IF(F84="", "", VLOOKUP(F84, 'MASTER LIST'!$A:$N, 13, FALSE))</f>
        <v>U14</v>
      </c>
      <c r="L84" s="145" t="str">
        <f>IF(F84="", "", VLOOKUP(F84, 'MASTER LIST'!$A:$N, 10, FALSE))</f>
        <v>Q-BORNES PAVILLON AC</v>
      </c>
      <c r="M84" s="139" t="str">
        <f>IF(F84="", "", VLOOKUP(F84, 'MASTER LIST'!$A:$N, 11, FALSE))</f>
        <v>QB</v>
      </c>
      <c r="N84" s="177"/>
    </row>
    <row r="85" spans="2:14" s="113" customFormat="1" ht="35.1" customHeight="1" x14ac:dyDescent="0.35">
      <c r="B85" s="103"/>
      <c r="C85" s="144"/>
      <c r="D85" s="223">
        <v>1251</v>
      </c>
      <c r="E85" s="212" t="s">
        <v>246</v>
      </c>
      <c r="F85" s="197">
        <v>4135</v>
      </c>
      <c r="G85" s="145" t="str">
        <f>IF(F85="", "", VLOOKUP(F85, 'MASTER LIST'!$A:$N, 2, FALSE))</f>
        <v>TSANG CHIN WAN</v>
      </c>
      <c r="H85" s="145" t="str">
        <f>IF(F85="", "", VLOOKUP(F85, 'MASTER LIST'!$A:$N, 3, FALSE))</f>
        <v>Mary Abigail</v>
      </c>
      <c r="I85" s="146">
        <f>IF(F85="", "", VLOOKUP(F85, 'MASTER LIST'!$A:$N, 5, FALSE))</f>
        <v>40939</v>
      </c>
      <c r="J85" s="147" t="str">
        <f>IF(F85="", "", VLOOKUP(F85, 'MASTER LIST'!$A:$N, 4, FALSE))</f>
        <v>F</v>
      </c>
      <c r="K85" s="147" t="str">
        <f>IF(F85="", "", VLOOKUP(F85, 'MASTER LIST'!$A:$N, 13, FALSE))</f>
        <v>U14</v>
      </c>
      <c r="L85" s="145" t="str">
        <f>IF(F85="", "", VLOOKUP(F85, 'MASTER LIST'!$A:$N, 10, FALSE))</f>
        <v>Q-BORNES PAVILLON AC</v>
      </c>
      <c r="M85" s="139" t="str">
        <f>IF(F85="", "", VLOOKUP(F85, 'MASTER LIST'!$A:$N, 11, FALSE))</f>
        <v>QB</v>
      </c>
      <c r="N85" s="177"/>
    </row>
    <row r="86" spans="2:14" s="113" customFormat="1" ht="35.1" customHeight="1" x14ac:dyDescent="0.35">
      <c r="B86" s="103"/>
      <c r="C86" s="144"/>
      <c r="D86" s="223"/>
      <c r="E86" s="212"/>
      <c r="F86" s="197"/>
      <c r="G86" s="145"/>
      <c r="H86" s="145"/>
      <c r="I86" s="146"/>
      <c r="J86" s="147"/>
      <c r="K86" s="147"/>
      <c r="L86" s="145"/>
      <c r="M86" s="139"/>
      <c r="N86" s="177"/>
    </row>
    <row r="87" spans="2:14" s="113" customFormat="1" ht="35.1" customHeight="1" x14ac:dyDescent="0.35">
      <c r="B87" s="103"/>
      <c r="C87" s="144"/>
      <c r="D87" s="223">
        <v>1238</v>
      </c>
      <c r="E87" s="212" t="s">
        <v>246</v>
      </c>
      <c r="F87" s="197">
        <v>1188</v>
      </c>
      <c r="G87" s="145" t="str">
        <f>IF(F87="", "", VLOOKUP(F87, 'MASTER LIST'!$A:$N, 2, FALSE))</f>
        <v>BAUDA</v>
      </c>
      <c r="H87" s="145" t="str">
        <f>IF(F87="", "", VLOOKUP(F87, 'MASTER LIST'!$A:$N, 3, FALSE))</f>
        <v>Angel Gabrielle Emilie</v>
      </c>
      <c r="I87" s="146">
        <f>IF(F87="", "", VLOOKUP(F87, 'MASTER LIST'!$A:$N, 5, FALSE))</f>
        <v>41141</v>
      </c>
      <c r="J87" s="147" t="str">
        <f>IF(F87="", "", VLOOKUP(F87, 'MASTER LIST'!$A:$N, 4, FALSE))</f>
        <v>F</v>
      </c>
      <c r="K87" s="147" t="str">
        <f>IF(F87="", "", VLOOKUP(F87, 'MASTER LIST'!$A:$N, 13, FALSE))</f>
        <v>U14</v>
      </c>
      <c r="L87" s="145" t="s">
        <v>7153</v>
      </c>
      <c r="M87" s="139" t="str">
        <f>IF(F87="", "", VLOOKUP(F87, 'MASTER LIST'!$A:$N, 11, FALSE))</f>
        <v>QB</v>
      </c>
      <c r="N87" s="177"/>
    </row>
    <row r="88" spans="2:14" s="113" customFormat="1" ht="35.1" customHeight="1" x14ac:dyDescent="0.35">
      <c r="B88" s="103"/>
      <c r="C88" s="144"/>
      <c r="D88" s="223">
        <v>1239</v>
      </c>
      <c r="E88" s="212" t="s">
        <v>246</v>
      </c>
      <c r="F88" s="197">
        <v>4091</v>
      </c>
      <c r="G88" s="145" t="str">
        <f>IF(F88="", "", VLOOKUP(F88, 'MASTER LIST'!$A:$N, 2, FALSE))</f>
        <v>BONTEMPS</v>
      </c>
      <c r="H88" s="145" t="str">
        <f>IF(F88="", "", VLOOKUP(F88, 'MASTER LIST'!$A:$N, 3, FALSE))</f>
        <v>Elsa Benedicte</v>
      </c>
      <c r="I88" s="146">
        <f>IF(F88="", "", VLOOKUP(F88, 'MASTER LIST'!$A:$N, 5, FALSE))</f>
        <v>41172</v>
      </c>
      <c r="J88" s="147" t="str">
        <f>IF(F88="", "", VLOOKUP(F88, 'MASTER LIST'!$A:$N, 4, FALSE))</f>
        <v>F</v>
      </c>
      <c r="K88" s="147" t="str">
        <f>IF(F88="", "", VLOOKUP(F88, 'MASTER LIST'!$A:$N, 13, FALSE))</f>
        <v>U14</v>
      </c>
      <c r="L88" s="145" t="s">
        <v>7153</v>
      </c>
      <c r="M88" s="139" t="str">
        <f>IF(F88="", "", VLOOKUP(F88, 'MASTER LIST'!$A:$N, 11, FALSE))</f>
        <v>QB</v>
      </c>
      <c r="N88" s="177"/>
    </row>
    <row r="89" spans="2:14" s="113" customFormat="1" ht="35.1" customHeight="1" x14ac:dyDescent="0.35">
      <c r="B89" s="103"/>
      <c r="C89" s="144"/>
      <c r="D89" s="223">
        <v>1241</v>
      </c>
      <c r="E89" s="212" t="s">
        <v>246</v>
      </c>
      <c r="F89" s="197">
        <v>1185</v>
      </c>
      <c r="G89" s="145" t="str">
        <f>IF(F89="", "", VLOOKUP(F89, 'MASTER LIST'!$A:$N, 2, FALSE))</f>
        <v>ITHIER</v>
      </c>
      <c r="H89" s="145" t="str">
        <f>IF(F89="", "", VLOOKUP(F89, 'MASTER LIST'!$A:$N, 3, FALSE))</f>
        <v>Camille</v>
      </c>
      <c r="I89" s="146">
        <f>IF(F89="", "", VLOOKUP(F89, 'MASTER LIST'!$A:$N, 5, FALSE))</f>
        <v>40995</v>
      </c>
      <c r="J89" s="147" t="str">
        <f>IF(F89="", "", VLOOKUP(F89, 'MASTER LIST'!$A:$N, 4, FALSE))</f>
        <v>F</v>
      </c>
      <c r="K89" s="147" t="str">
        <f>IF(F89="", "", VLOOKUP(F89, 'MASTER LIST'!$A:$N, 13, FALSE))</f>
        <v>U14</v>
      </c>
      <c r="L89" s="145" t="s">
        <v>7153</v>
      </c>
      <c r="M89" s="139" t="str">
        <f>IF(F89="", "", VLOOKUP(F89, 'MASTER LIST'!$A:$N, 11, FALSE))</f>
        <v>QB</v>
      </c>
      <c r="N89" s="177"/>
    </row>
    <row r="90" spans="2:14" s="113" customFormat="1" ht="35.1" customHeight="1" x14ac:dyDescent="0.35">
      <c r="B90" s="103"/>
      <c r="C90" s="144"/>
      <c r="D90" s="223">
        <v>1247</v>
      </c>
      <c r="E90" s="212" t="s">
        <v>246</v>
      </c>
      <c r="F90" s="212">
        <v>1648</v>
      </c>
      <c r="G90" s="145" t="str">
        <f>IF(F90="", "", VLOOKUP(F90, 'MASTER LIST'!$A:$N, 2, FALSE))</f>
        <v>PYANEE</v>
      </c>
      <c r="H90" s="145" t="str">
        <f>IF(F90="", "", VLOOKUP(F90, 'MASTER LIST'!$A:$N, 3, FALSE))</f>
        <v>Megane</v>
      </c>
      <c r="I90" s="146">
        <f>IF(F90="", "", VLOOKUP(F90, 'MASTER LIST'!$A:$N, 5, FALSE))</f>
        <v>40978</v>
      </c>
      <c r="J90" s="147" t="str">
        <f>IF(F90="", "", VLOOKUP(F90, 'MASTER LIST'!$A:$N, 4, FALSE))</f>
        <v>F</v>
      </c>
      <c r="K90" s="147" t="str">
        <f>IF(F90="", "", VLOOKUP(F90, 'MASTER LIST'!$A:$N, 13, FALSE))</f>
        <v>U14</v>
      </c>
      <c r="L90" s="145" t="s">
        <v>7153</v>
      </c>
      <c r="M90" s="139" t="str">
        <f>IF(F90="", "", VLOOKUP(F90, 'MASTER LIST'!$A:$N, 11, FALSE))</f>
        <v>QB</v>
      </c>
      <c r="N90" s="177"/>
    </row>
    <row r="91" spans="2:14" s="113" customFormat="1" ht="35.1" customHeight="1" x14ac:dyDescent="0.35">
      <c r="B91" s="103"/>
      <c r="C91" s="144"/>
      <c r="D91" s="223">
        <v>1250</v>
      </c>
      <c r="E91" s="212" t="s">
        <v>246</v>
      </c>
      <c r="F91" s="212">
        <v>1545</v>
      </c>
      <c r="G91" s="145" t="str">
        <f>IF(F91="", "", VLOOKUP(F91, 'MASTER LIST'!$A:$N, 2, FALSE))</f>
        <v>SOOKURUN</v>
      </c>
      <c r="H91" s="145" t="str">
        <f>IF(F91="", "", VLOOKUP(F91, 'MASTER LIST'!$A:$N, 3, FALSE))</f>
        <v>Phenicia</v>
      </c>
      <c r="I91" s="146">
        <f>IF(F91="", "", VLOOKUP(F91, 'MASTER LIST'!$A:$N, 5, FALSE))</f>
        <v>41045</v>
      </c>
      <c r="J91" s="147" t="str">
        <f>IF(F91="", "", VLOOKUP(F91, 'MASTER LIST'!$A:$N, 4, FALSE))</f>
        <v>F</v>
      </c>
      <c r="K91" s="147" t="str">
        <f>IF(F91="", "", VLOOKUP(F91, 'MASTER LIST'!$A:$N, 13, FALSE))</f>
        <v>U14</v>
      </c>
      <c r="L91" s="145" t="s">
        <v>7153</v>
      </c>
      <c r="M91" s="139" t="str">
        <f>IF(F91="", "", VLOOKUP(F91, 'MASTER LIST'!$A:$N, 11, FALSE))</f>
        <v>QB</v>
      </c>
      <c r="N91" s="177"/>
    </row>
    <row r="92" spans="2:14" s="113" customFormat="1" ht="35.1" customHeight="1" x14ac:dyDescent="0.35">
      <c r="B92" s="103"/>
      <c r="C92" s="144"/>
      <c r="D92" s="223">
        <v>1252</v>
      </c>
      <c r="E92" s="212" t="s">
        <v>246</v>
      </c>
      <c r="F92" s="212">
        <v>3966</v>
      </c>
      <c r="G92" s="145" t="str">
        <f>IF(F92="", "", VLOOKUP(F92, 'MASTER LIST'!$A:$N, 2, FALSE))</f>
        <v>ZUFFOUR</v>
      </c>
      <c r="H92" s="145" t="str">
        <f>IF(F92="", "", VLOOKUP(F92, 'MASTER LIST'!$A:$N, 3, FALSE))</f>
        <v>Olivia</v>
      </c>
      <c r="I92" s="146">
        <f>IF(F92="", "", VLOOKUP(F92, 'MASTER LIST'!$A:$N, 5, FALSE))</f>
        <v>41024</v>
      </c>
      <c r="J92" s="147" t="str">
        <f>IF(F92="", "", VLOOKUP(F92, 'MASTER LIST'!$A:$N, 4, FALSE))</f>
        <v>F</v>
      </c>
      <c r="K92" s="147" t="str">
        <f>IF(F92="", "", VLOOKUP(F92, 'MASTER LIST'!$A:$N, 13, FALSE))</f>
        <v>U14</v>
      </c>
      <c r="L92" s="145" t="s">
        <v>7153</v>
      </c>
      <c r="M92" s="139" t="str">
        <f>IF(F92="", "", VLOOKUP(F92, 'MASTER LIST'!$A:$N, 11, FALSE))</f>
        <v>QB</v>
      </c>
      <c r="N92" s="177"/>
    </row>
    <row r="93" spans="2:14" s="113" customFormat="1" ht="35.1" customHeight="1" x14ac:dyDescent="0.35">
      <c r="B93" s="103"/>
      <c r="C93" s="144"/>
      <c r="D93" s="223"/>
      <c r="E93" s="212"/>
      <c r="F93" s="212"/>
      <c r="G93" s="145"/>
      <c r="H93" s="145"/>
      <c r="I93" s="146"/>
      <c r="J93" s="147"/>
      <c r="K93" s="147"/>
      <c r="L93" s="145"/>
      <c r="M93" s="139"/>
      <c r="N93" s="177"/>
    </row>
    <row r="94" spans="2:14" s="113" customFormat="1" ht="35.1" customHeight="1" x14ac:dyDescent="0.35">
      <c r="B94" s="103"/>
      <c r="C94" s="144"/>
      <c r="D94" s="223">
        <v>1253</v>
      </c>
      <c r="E94" s="212" t="s">
        <v>246</v>
      </c>
      <c r="F94" s="212">
        <v>2969</v>
      </c>
      <c r="G94" s="145" t="str">
        <f>IF(F94="", "", VLOOKUP(F94, 'MASTER LIST'!$A:$N, 2, FALSE))</f>
        <v>CAETANNE</v>
      </c>
      <c r="H94" s="145" t="str">
        <f>IF(F94="", "", VLOOKUP(F94, 'MASTER LIST'!$A:$N, 3, FALSE))</f>
        <v>Kellya</v>
      </c>
      <c r="I94" s="146">
        <f>IF(F94="", "", VLOOKUP(F94, 'MASTER LIST'!$A:$N, 5, FALSE))</f>
        <v>40984</v>
      </c>
      <c r="J94" s="147" t="str">
        <f>IF(F94="", "", VLOOKUP(F94, 'MASTER LIST'!$A:$N, 4, FALSE))</f>
        <v>F</v>
      </c>
      <c r="K94" s="147" t="str">
        <f>IF(F94="", "", VLOOKUP(F94, 'MASTER LIST'!$A:$N, 13, FALSE))</f>
        <v>U14</v>
      </c>
      <c r="L94" s="145" t="str">
        <f>IF(F94="", "", VLOOKUP(F94, 'MASTER LIST'!$A:$N, 10, FALSE))</f>
        <v>RISING PHOENIX AC</v>
      </c>
      <c r="M94" s="139" t="str">
        <f>IF(F94="", "", VLOOKUP(F94, 'MASTER LIST'!$A:$N, 11, FALSE))</f>
        <v>VCPH</v>
      </c>
      <c r="N94" s="177"/>
    </row>
    <row r="95" spans="2:14" s="113" customFormat="1" ht="35.1" customHeight="1" x14ac:dyDescent="0.35">
      <c r="B95" s="103"/>
      <c r="C95" s="144"/>
      <c r="D95" s="223"/>
      <c r="E95" s="212"/>
      <c r="F95" s="212"/>
      <c r="G95" s="145"/>
      <c r="H95" s="145"/>
      <c r="I95" s="146"/>
      <c r="J95" s="147"/>
      <c r="K95" s="147"/>
      <c r="L95" s="145"/>
      <c r="M95" s="139"/>
      <c r="N95" s="177"/>
    </row>
    <row r="96" spans="2:14" s="113" customFormat="1" ht="35.1" customHeight="1" x14ac:dyDescent="0.35">
      <c r="B96" s="103"/>
      <c r="C96" s="144"/>
      <c r="D96" s="223">
        <v>1254</v>
      </c>
      <c r="E96" s="212" t="s">
        <v>246</v>
      </c>
      <c r="F96" s="212">
        <v>1582</v>
      </c>
      <c r="G96" s="145" t="str">
        <f>IF(F96="", "", VLOOKUP(F96, 'MASTER LIST'!$A:$N, 2, FALSE))</f>
        <v>HOSANY</v>
      </c>
      <c r="H96" s="145" t="str">
        <f>IF(F96="", "", VLOOKUP(F96, 'MASTER LIST'!$A:$N, 3, FALSE))</f>
        <v>Amelia</v>
      </c>
      <c r="I96" s="146">
        <f>IF(F96="", "", VLOOKUP(F96, 'MASTER LIST'!$A:$N, 5, FALSE))</f>
        <v>41110</v>
      </c>
      <c r="J96" s="147" t="str">
        <f>IF(F96="", "", VLOOKUP(F96, 'MASTER LIST'!$A:$N, 4, FALSE))</f>
        <v>F</v>
      </c>
      <c r="K96" s="147" t="str">
        <f>IF(F96="", "", VLOOKUP(F96, 'MASTER LIST'!$A:$N, 13, FALSE))</f>
        <v>U14</v>
      </c>
      <c r="L96" s="145" t="s">
        <v>7154</v>
      </c>
      <c r="M96" s="139" t="str">
        <f>IF(F96="", "", VLOOKUP(F96, 'MASTER LIST'!$A:$N, 11, FALSE))</f>
        <v>VCPH</v>
      </c>
      <c r="N96" s="177"/>
    </row>
    <row r="97" spans="2:14" s="113" customFormat="1" ht="35.1" customHeight="1" x14ac:dyDescent="0.35">
      <c r="B97" s="103"/>
      <c r="C97" s="144"/>
      <c r="D97" s="223">
        <v>1255</v>
      </c>
      <c r="E97" s="212" t="s">
        <v>246</v>
      </c>
      <c r="F97" s="197">
        <v>3156</v>
      </c>
      <c r="G97" s="145" t="str">
        <f>IF(F97="", "", VLOOKUP(F97, 'MASTER LIST'!$A:$N, 2, FALSE))</f>
        <v>JACQUOTTE</v>
      </c>
      <c r="H97" s="145" t="str">
        <f>IF(F97="", "", VLOOKUP(F97, 'MASTER LIST'!$A:$N, 3, FALSE))</f>
        <v>Elianah</v>
      </c>
      <c r="I97" s="146">
        <f>IF(F97="", "", VLOOKUP(F97, 'MASTER LIST'!$A:$N, 5, FALSE))</f>
        <v>41433</v>
      </c>
      <c r="J97" s="147" t="str">
        <f>IF(F97="", "", VLOOKUP(F97, 'MASTER LIST'!$A:$N, 4, FALSE))</f>
        <v>F</v>
      </c>
      <c r="K97" s="147" t="str">
        <f>IF(F97="", "", VLOOKUP(F97, 'MASTER LIST'!$A:$N, 13, FALSE))</f>
        <v>U14</v>
      </c>
      <c r="L97" s="145" t="s">
        <v>7154</v>
      </c>
      <c r="M97" s="139" t="str">
        <f>IF(F97="", "", VLOOKUP(F97, 'MASTER LIST'!$A:$N, 11, FALSE))</f>
        <v>VCPH</v>
      </c>
      <c r="N97" s="177"/>
    </row>
    <row r="98" spans="2:14" s="113" customFormat="1" ht="35.1" customHeight="1" x14ac:dyDescent="0.35">
      <c r="B98" s="103"/>
      <c r="C98" s="144"/>
      <c r="D98" s="223">
        <v>1256</v>
      </c>
      <c r="E98" s="212" t="s">
        <v>246</v>
      </c>
      <c r="F98" s="197">
        <v>1166</v>
      </c>
      <c r="G98" s="145" t="str">
        <f>IF(F98="", "", VLOOKUP(F98, 'MASTER LIST'!$A:$N, 2, FALSE))</f>
        <v>MOHUN</v>
      </c>
      <c r="H98" s="145" t="str">
        <f>IF(F98="", "", VLOOKUP(F98, 'MASTER LIST'!$A:$N, 3, FALSE))</f>
        <v>Zoyah</v>
      </c>
      <c r="I98" s="146">
        <f>IF(F98="", "", VLOOKUP(F98, 'MASTER LIST'!$A:$N, 5, FALSE))</f>
        <v>41322</v>
      </c>
      <c r="J98" s="147" t="str">
        <f>IF(F98="", "", VLOOKUP(F98, 'MASTER LIST'!$A:$N, 4, FALSE))</f>
        <v>F</v>
      </c>
      <c r="K98" s="147" t="str">
        <f>IF(F98="", "", VLOOKUP(F98, 'MASTER LIST'!$A:$N, 13, FALSE))</f>
        <v>U14</v>
      </c>
      <c r="L98" s="145" t="s">
        <v>7154</v>
      </c>
      <c r="M98" s="139" t="str">
        <f>IF(F98="", "", VLOOKUP(F98, 'MASTER LIST'!$A:$N, 11, FALSE))</f>
        <v>VCPH</v>
      </c>
      <c r="N98" s="177"/>
    </row>
    <row r="99" spans="2:14" s="113" customFormat="1" ht="35.1" customHeight="1" x14ac:dyDescent="0.35">
      <c r="B99" s="103"/>
      <c r="C99" s="144"/>
      <c r="D99" s="223">
        <v>1257</v>
      </c>
      <c r="E99" s="212" t="s">
        <v>246</v>
      </c>
      <c r="F99" s="197">
        <v>1587</v>
      </c>
      <c r="G99" s="145" t="str">
        <f>IF(F99="", "", VLOOKUP(F99, 'MASTER LIST'!$A:$N, 2, FALSE))</f>
        <v>POTTIER</v>
      </c>
      <c r="H99" s="145" t="str">
        <f>IF(F99="", "", VLOOKUP(F99, 'MASTER LIST'!$A:$N, 3, FALSE))</f>
        <v>Alaina</v>
      </c>
      <c r="I99" s="146">
        <f>IF(F99="", "", VLOOKUP(F99, 'MASTER LIST'!$A:$N, 5, FALSE))</f>
        <v>40919</v>
      </c>
      <c r="J99" s="147" t="str">
        <f>IF(F99="", "", VLOOKUP(F99, 'MASTER LIST'!$A:$N, 4, FALSE))</f>
        <v>F</v>
      </c>
      <c r="K99" s="147" t="str">
        <f>IF(F99="", "", VLOOKUP(F99, 'MASTER LIST'!$A:$N, 13, FALSE))</f>
        <v>U14</v>
      </c>
      <c r="L99" s="145" t="s">
        <v>7154</v>
      </c>
      <c r="M99" s="139" t="str">
        <f>IF(F99="", "", VLOOKUP(F99, 'MASTER LIST'!$A:$N, 11, FALSE))</f>
        <v>VCPH</v>
      </c>
      <c r="N99" s="177"/>
    </row>
    <row r="100" spans="2:14" s="113" customFormat="1" ht="35.1" customHeight="1" x14ac:dyDescent="0.35">
      <c r="B100" s="103"/>
      <c r="C100" s="144"/>
      <c r="D100" s="223">
        <v>1258</v>
      </c>
      <c r="E100" s="212" t="s">
        <v>246</v>
      </c>
      <c r="F100" s="197">
        <v>1594</v>
      </c>
      <c r="G100" s="145" t="str">
        <f>IF(F100="", "", VLOOKUP(F100, 'MASTER LIST'!$A:$N, 2, FALSE))</f>
        <v>SEVENE</v>
      </c>
      <c r="H100" s="145" t="str">
        <f>IF(F100="", "", VLOOKUP(F100, 'MASTER LIST'!$A:$N, 3, FALSE))</f>
        <v xml:space="preserve">Natalia </v>
      </c>
      <c r="I100" s="146">
        <f>IF(F100="", "", VLOOKUP(F100, 'MASTER LIST'!$A:$N, 5, FALSE))</f>
        <v>41442</v>
      </c>
      <c r="J100" s="147" t="str">
        <f>IF(F100="", "", VLOOKUP(F100, 'MASTER LIST'!$A:$N, 4, FALSE))</f>
        <v>F</v>
      </c>
      <c r="K100" s="147" t="str">
        <f>IF(F100="", "", VLOOKUP(F100, 'MASTER LIST'!$A:$N, 13, FALSE))</f>
        <v>U14</v>
      </c>
      <c r="L100" s="145" t="s">
        <v>7154</v>
      </c>
      <c r="M100" s="139" t="str">
        <f>IF(F100="", "", VLOOKUP(F100, 'MASTER LIST'!$A:$N, 11, FALSE))</f>
        <v>VCPH</v>
      </c>
      <c r="N100" s="177"/>
    </row>
    <row r="101" spans="2:14" s="113" customFormat="1" ht="35.1" customHeight="1" x14ac:dyDescent="0.35">
      <c r="B101" s="103"/>
      <c r="C101" s="144"/>
      <c r="D101" s="223">
        <v>1259</v>
      </c>
      <c r="E101" s="212" t="s">
        <v>246</v>
      </c>
      <c r="F101" s="197">
        <v>1595</v>
      </c>
      <c r="G101" s="145" t="str">
        <f>IF(F101="", "", VLOOKUP(F101, 'MASTER LIST'!$A:$N, 2, FALSE))</f>
        <v>SEVENE</v>
      </c>
      <c r="H101" s="145" t="str">
        <f>IF(F101="", "", VLOOKUP(F101, 'MASTER LIST'!$A:$N, 3, FALSE))</f>
        <v xml:space="preserve">Kathaleya </v>
      </c>
      <c r="I101" s="146">
        <f>IF(F101="", "", VLOOKUP(F101, 'MASTER LIST'!$A:$N, 5, FALSE))</f>
        <v>41017</v>
      </c>
      <c r="J101" s="147" t="str">
        <f>IF(F101="", "", VLOOKUP(F101, 'MASTER LIST'!$A:$N, 4, FALSE))</f>
        <v>F</v>
      </c>
      <c r="K101" s="147" t="str">
        <f>IF(F101="", "", VLOOKUP(F101, 'MASTER LIST'!$A:$N, 13, FALSE))</f>
        <v>U14</v>
      </c>
      <c r="L101" s="145" t="s">
        <v>7154</v>
      </c>
      <c r="M101" s="139" t="str">
        <f>IF(F101="", "", VLOOKUP(F101, 'MASTER LIST'!$A:$N, 11, FALSE))</f>
        <v>VCPH</v>
      </c>
      <c r="N101" s="177"/>
    </row>
    <row r="102" spans="2:14" s="113" customFormat="1" ht="35.1" customHeight="1" x14ac:dyDescent="0.35">
      <c r="B102" s="103"/>
      <c r="C102" s="144"/>
      <c r="D102" s="223"/>
      <c r="E102" s="212"/>
      <c r="F102" s="197"/>
      <c r="G102" s="145"/>
      <c r="H102" s="145"/>
      <c r="I102" s="146"/>
      <c r="J102" s="147"/>
      <c r="K102" s="147"/>
      <c r="L102" s="145"/>
      <c r="M102" s="139"/>
      <c r="N102" s="177"/>
    </row>
    <row r="103" spans="2:14" s="113" customFormat="1" ht="39.950000000000003" customHeight="1" x14ac:dyDescent="0.35">
      <c r="B103" s="103"/>
      <c r="C103" s="144"/>
      <c r="D103" s="223">
        <v>1260</v>
      </c>
      <c r="E103" s="212" t="s">
        <v>246</v>
      </c>
      <c r="F103" s="197">
        <v>4264</v>
      </c>
      <c r="G103" s="145" t="str">
        <f>IF(F103="", "", VLOOKUP(F103, 'MASTER LIST'!$A:$N, 2, FALSE))</f>
        <v>BATHILDE</v>
      </c>
      <c r="H103" s="145" t="str">
        <f>IF(F103="", "", VLOOKUP(F103, 'MASTER LIST'!$A:$N, 3, FALSE))</f>
        <v>Ruth Shanellia</v>
      </c>
      <c r="I103" s="146">
        <f>IF(F103="", "", VLOOKUP(F103, 'MASTER LIST'!$A:$N, 5, FALSE))</f>
        <v>41191</v>
      </c>
      <c r="J103" s="147" t="str">
        <f>IF(F103="", "", VLOOKUP(F103, 'MASTER LIST'!$A:$N, 4, FALSE))</f>
        <v>F</v>
      </c>
      <c r="K103" s="147" t="str">
        <f>IF(F103="", "", VLOOKUP(F103, 'MASTER LIST'!$A:$N, 13, FALSE))</f>
        <v>U14</v>
      </c>
      <c r="L103" s="145" t="s">
        <v>7179</v>
      </c>
      <c r="M103" s="139" t="str">
        <f>IF(F103="", "", VLOOKUP(F103, 'MASTER LIST'!$A:$N, 11, FALSE))</f>
        <v>GP</v>
      </c>
      <c r="N103" s="177"/>
    </row>
    <row r="104" spans="2:14" s="113" customFormat="1" ht="39.950000000000003" customHeight="1" x14ac:dyDescent="0.35">
      <c r="B104" s="103"/>
      <c r="C104" s="144"/>
      <c r="D104" s="223">
        <v>1261</v>
      </c>
      <c r="E104" s="212" t="s">
        <v>241</v>
      </c>
      <c r="F104" s="197">
        <v>4303</v>
      </c>
      <c r="G104" s="145" t="str">
        <f>IF(F104="", "", VLOOKUP(F104, 'MASTER LIST'!$A:$N, 2, FALSE))</f>
        <v>DUSSAYE</v>
      </c>
      <c r="H104" s="145" t="str">
        <f>IF(F104="", "", VLOOKUP(F104, 'MASTER LIST'!$A:$N, 3, FALSE))</f>
        <v>Miteesha</v>
      </c>
      <c r="I104" s="146">
        <f>IF(F104="", "", VLOOKUP(F104, 'MASTER LIST'!$A:$N, 5, FALSE))</f>
        <v>41057</v>
      </c>
      <c r="J104" s="147" t="str">
        <f>IF(F104="", "", VLOOKUP(F104, 'MASTER LIST'!$A:$N, 4, FALSE))</f>
        <v>F</v>
      </c>
      <c r="K104" s="147" t="str">
        <f>IF(F104="", "", VLOOKUP(F104, 'MASTER LIST'!$A:$N, 13, FALSE))</f>
        <v>U14</v>
      </c>
      <c r="L104" s="145" t="s">
        <v>7179</v>
      </c>
      <c r="M104" s="139" t="str">
        <f>IF(F104="", "", VLOOKUP(F104, 'MASTER LIST'!$A:$N, 11, FALSE))</f>
        <v>GP</v>
      </c>
      <c r="N104" s="177"/>
    </row>
    <row r="105" spans="2:14" s="113" customFormat="1" ht="39.950000000000003" customHeight="1" x14ac:dyDescent="0.35">
      <c r="B105" s="103"/>
      <c r="C105" s="144"/>
      <c r="D105" s="223">
        <v>1262</v>
      </c>
      <c r="E105" s="212" t="s">
        <v>246</v>
      </c>
      <c r="F105" s="197">
        <v>3667</v>
      </c>
      <c r="G105" s="145" t="str">
        <f>IF(F105="", "", VLOOKUP(F105, 'MASTER LIST'!$A:$N, 2, FALSE))</f>
        <v>GANIAH</v>
      </c>
      <c r="H105" s="145" t="str">
        <f>IF(F105="", "", VLOOKUP(F105, 'MASTER LIST'!$A:$N, 3, FALSE))</f>
        <v>Lunasha</v>
      </c>
      <c r="I105" s="146">
        <f>IF(F105="", "", VLOOKUP(F105, 'MASTER LIST'!$A:$N, 5, FALSE))</f>
        <v>41267</v>
      </c>
      <c r="J105" s="147" t="str">
        <f>IF(F105="", "", VLOOKUP(F105, 'MASTER LIST'!$A:$N, 4, FALSE))</f>
        <v>F</v>
      </c>
      <c r="K105" s="147" t="str">
        <f>IF(F105="", "", VLOOKUP(F105, 'MASTER LIST'!$A:$N, 13, FALSE))</f>
        <v>U14</v>
      </c>
      <c r="L105" s="145" t="s">
        <v>7179</v>
      </c>
      <c r="M105" s="139" t="str">
        <f>IF(F105="", "", VLOOKUP(F105, 'MASTER LIST'!$A:$N, 11, FALSE))</f>
        <v>GP</v>
      </c>
      <c r="N105" s="177"/>
    </row>
    <row r="106" spans="2:14" s="113" customFormat="1" ht="39.950000000000003" customHeight="1" x14ac:dyDescent="0.35">
      <c r="B106" s="103"/>
      <c r="C106" s="144"/>
      <c r="D106" s="223"/>
      <c r="E106" s="212"/>
      <c r="F106" s="197"/>
      <c r="G106" s="145"/>
      <c r="H106" s="145"/>
      <c r="I106" s="146"/>
      <c r="J106" s="147"/>
      <c r="K106" s="147"/>
      <c r="L106" s="108"/>
      <c r="M106" s="139"/>
      <c r="N106" s="177"/>
    </row>
    <row r="107" spans="2:14" s="113" customFormat="1" ht="39.950000000000003" customHeight="1" x14ac:dyDescent="0.35">
      <c r="B107" s="103"/>
      <c r="C107" s="144"/>
      <c r="D107" s="223">
        <v>1263</v>
      </c>
      <c r="E107" s="212" t="s">
        <v>246</v>
      </c>
      <c r="F107" s="197">
        <v>3196</v>
      </c>
      <c r="G107" s="145" t="str">
        <f>IF(F107="", "", VLOOKUP(F107, 'MASTER LIST'!$A:$N, 2, FALSE))</f>
        <v>LANE</v>
      </c>
      <c r="H107" s="145" t="str">
        <f>IF(F107="", "", VLOOKUP(F107, 'MASTER LIST'!$A:$N, 3, FALSE))</f>
        <v>Zoey</v>
      </c>
      <c r="I107" s="146">
        <f>IF(F107="", "", VLOOKUP(F107, 'MASTER LIST'!$A:$N, 5, FALSE))</f>
        <v>41264</v>
      </c>
      <c r="J107" s="147" t="str">
        <f>IF(F107="", "", VLOOKUP(F107, 'MASTER LIST'!$A:$N, 4, FALSE))</f>
        <v>F</v>
      </c>
      <c r="K107" s="147" t="str">
        <f>IF(F107="", "", VLOOKUP(F107, 'MASTER LIST'!$A:$N, 13, FALSE))</f>
        <v>U14</v>
      </c>
      <c r="L107" s="145" t="str">
        <f>IF(F107="", "", VLOOKUP(F107, 'MASTER LIST'!$A:$N, 10, FALSE))</f>
        <v>ROCHE NOIRES NORTH STAR AC</v>
      </c>
      <c r="M107" s="139" t="str">
        <f>IF(F107="", "", VLOOKUP(F107, 'MASTER LIST'!$A:$N, 11, FALSE))</f>
        <v>REMP</v>
      </c>
      <c r="N107" s="177"/>
    </row>
    <row r="108" spans="2:14" s="113" customFormat="1" ht="39.950000000000003" customHeight="1" x14ac:dyDescent="0.35">
      <c r="B108" s="103"/>
      <c r="C108" s="144"/>
      <c r="D108" s="223"/>
      <c r="E108" s="212"/>
      <c r="F108" s="197"/>
      <c r="G108" s="145"/>
      <c r="H108" s="145"/>
      <c r="I108" s="146"/>
      <c r="J108" s="147"/>
      <c r="K108" s="147"/>
      <c r="L108" s="145"/>
      <c r="M108" s="139"/>
      <c r="N108" s="177"/>
    </row>
    <row r="109" spans="2:14" s="113" customFormat="1" ht="39.950000000000003" customHeight="1" x14ac:dyDescent="0.35">
      <c r="B109" s="103"/>
      <c r="C109" s="144"/>
      <c r="D109" s="223">
        <v>1264</v>
      </c>
      <c r="E109" s="212" t="s">
        <v>246</v>
      </c>
      <c r="F109" s="197">
        <v>3694</v>
      </c>
      <c r="G109" s="145" t="str">
        <f>IF(F109="", "", VLOOKUP(F109, 'MASTER LIST'!$A:$N, 2, FALSE))</f>
        <v xml:space="preserve">NALLACOOTEE </v>
      </c>
      <c r="H109" s="145" t="str">
        <f>IF(F109="", "", VLOOKUP(F109, 'MASTER LIST'!$A:$N, 3, FALSE))</f>
        <v>Marie Grace Jade</v>
      </c>
      <c r="I109" s="146">
        <f>IF(F109="", "", VLOOKUP(F109, 'MASTER LIST'!$A:$N, 5, FALSE))</f>
        <v>41163</v>
      </c>
      <c r="J109" s="147" t="str">
        <f>IF(F109="", "", VLOOKUP(F109, 'MASTER LIST'!$A:$N, 4, FALSE))</f>
        <v>F</v>
      </c>
      <c r="K109" s="147" t="str">
        <f>IF(F109="", "", VLOOKUP(F109, 'MASTER LIST'!$A:$N, 13, FALSE))</f>
        <v>U14</v>
      </c>
      <c r="L109" s="145" t="str">
        <f>IF(F109="", "", VLOOKUP(F109, 'MASTER LIST'!$A:$N, 10, FALSE))</f>
        <v>ROSE BELLE AC</v>
      </c>
      <c r="M109" s="139" t="str">
        <f>IF(F109="", "", VLOOKUP(F109, 'MASTER LIST'!$A:$N, 11, FALSE))</f>
        <v>GP</v>
      </c>
      <c r="N109" s="177"/>
    </row>
    <row r="110" spans="2:14" s="113" customFormat="1" ht="39.950000000000003" customHeight="1" x14ac:dyDescent="0.35">
      <c r="B110" s="103"/>
      <c r="C110" s="144"/>
      <c r="D110" s="223">
        <v>1265</v>
      </c>
      <c r="E110" s="212" t="s">
        <v>246</v>
      </c>
      <c r="F110" s="197">
        <v>3695</v>
      </c>
      <c r="G110" s="145" t="str">
        <f>IF(F110="", "", VLOOKUP(F110, 'MASTER LIST'!$A:$N, 2, FALSE))</f>
        <v>SUFFEE</v>
      </c>
      <c r="H110" s="145" t="str">
        <f>IF(F110="", "", VLOOKUP(F110, 'MASTER LIST'!$A:$N, 3, FALSE))</f>
        <v>Bibi Ayisha Khadeejah Afreen</v>
      </c>
      <c r="I110" s="146">
        <f>IF(F110="", "", VLOOKUP(F110, 'MASTER LIST'!$A:$N, 5, FALSE))</f>
        <v>41154</v>
      </c>
      <c r="J110" s="147" t="str">
        <f>IF(F110="", "", VLOOKUP(F110, 'MASTER LIST'!$A:$N, 4, FALSE))</f>
        <v>F</v>
      </c>
      <c r="K110" s="147" t="str">
        <f>IF(F110="", "", VLOOKUP(F110, 'MASTER LIST'!$A:$N, 13, FALSE))</f>
        <v>U14</v>
      </c>
      <c r="L110" s="145" t="str">
        <f>IF(F110="", "", VLOOKUP(F110, 'MASTER LIST'!$A:$N, 10, FALSE))</f>
        <v>ROSE BELLE AC</v>
      </c>
      <c r="M110" s="139" t="str">
        <f>IF(F110="", "", VLOOKUP(F110, 'MASTER LIST'!$A:$N, 11, FALSE))</f>
        <v>GP</v>
      </c>
      <c r="N110" s="177"/>
    </row>
    <row r="111" spans="2:14" s="113" customFormat="1" ht="39.950000000000003" customHeight="1" x14ac:dyDescent="0.35">
      <c r="B111" s="103"/>
      <c r="C111" s="144"/>
      <c r="D111" s="223"/>
      <c r="E111" s="212"/>
      <c r="F111" s="197"/>
      <c r="G111" s="145"/>
      <c r="H111" s="145"/>
      <c r="I111" s="146"/>
      <c r="J111" s="147"/>
      <c r="K111" s="147"/>
      <c r="L111" s="145"/>
      <c r="M111" s="139"/>
      <c r="N111" s="177"/>
    </row>
    <row r="112" spans="2:14" s="113" customFormat="1" ht="39.950000000000003" customHeight="1" x14ac:dyDescent="0.35">
      <c r="B112" s="103"/>
      <c r="C112" s="144"/>
      <c r="D112" s="223">
        <v>1266</v>
      </c>
      <c r="E112" s="212" t="s">
        <v>246</v>
      </c>
      <c r="F112" s="197">
        <v>3682</v>
      </c>
      <c r="G112" s="145" t="str">
        <f>IF(F112="", "", VLOOKUP(F112, 'MASTER LIST'!$A:$N, 2, FALSE))</f>
        <v>BOODIAH</v>
      </c>
      <c r="H112" s="145" t="str">
        <f>IF(F112="", "", VLOOKUP(F112, 'MASTER LIST'!$A:$N, 3, FALSE))</f>
        <v>Tanais</v>
      </c>
      <c r="I112" s="146">
        <f>IF(F112="", "", VLOOKUP(F112, 'MASTER LIST'!$A:$N, 5, FALSE))</f>
        <v>41211</v>
      </c>
      <c r="J112" s="147" t="str">
        <f>IF(F112="", "", VLOOKUP(F112, 'MASTER LIST'!$A:$N, 4, FALSE))</f>
        <v>F</v>
      </c>
      <c r="K112" s="147" t="str">
        <f>IF(F112="", "", VLOOKUP(F112, 'MASTER LIST'!$A:$N, 13, FALSE))</f>
        <v>U14</v>
      </c>
      <c r="L112" s="145" t="str">
        <f>IF(F112="", "", VLOOKUP(F112, 'MASTER LIST'!$A:$N, 10, FALSE))</f>
        <v>ROSE HILL AC</v>
      </c>
      <c r="M112" s="139" t="str">
        <f>IF(F112="", "", VLOOKUP(F112, 'MASTER LIST'!$A:$N, 11, FALSE))</f>
        <v>BBRH</v>
      </c>
      <c r="N112" s="177"/>
    </row>
    <row r="113" spans="2:14" s="113" customFormat="1" ht="39.950000000000003" customHeight="1" x14ac:dyDescent="0.35">
      <c r="B113" s="103"/>
      <c r="C113" s="144"/>
      <c r="D113" s="223">
        <v>1267</v>
      </c>
      <c r="E113" s="212" t="s">
        <v>246</v>
      </c>
      <c r="F113" s="197">
        <v>3677</v>
      </c>
      <c r="G113" s="145" t="str">
        <f>IF(F113="", "", VLOOKUP(F113, 'MASTER LIST'!$A:$N, 2, FALSE))</f>
        <v>DOORGAYA</v>
      </c>
      <c r="H113" s="145" t="str">
        <f>IF(F113="", "", VLOOKUP(F113, 'MASTER LIST'!$A:$N, 3, FALSE))</f>
        <v>Amy</v>
      </c>
      <c r="I113" s="146">
        <f>IF(F113="", "", VLOOKUP(F113, 'MASTER LIST'!$A:$N, 5, FALSE))</f>
        <v>41143</v>
      </c>
      <c r="J113" s="147" t="str">
        <f>IF(F113="", "", VLOOKUP(F113, 'MASTER LIST'!$A:$N, 4, FALSE))</f>
        <v>F</v>
      </c>
      <c r="K113" s="147" t="str">
        <f>IF(F113="", "", VLOOKUP(F113, 'MASTER LIST'!$A:$N, 13, FALSE))</f>
        <v>U14</v>
      </c>
      <c r="L113" s="145" t="str">
        <f>IF(F113="", "", VLOOKUP(F113, 'MASTER LIST'!$A:$N, 10, FALSE))</f>
        <v>ROSE HILL AC</v>
      </c>
      <c r="M113" s="139" t="str">
        <f>IF(F113="", "", VLOOKUP(F113, 'MASTER LIST'!$A:$N, 11, FALSE))</f>
        <v>BBRH</v>
      </c>
      <c r="N113" s="177"/>
    </row>
    <row r="114" spans="2:14" s="113" customFormat="1" ht="39.950000000000003" customHeight="1" x14ac:dyDescent="0.35">
      <c r="B114" s="103"/>
      <c r="C114" s="144"/>
      <c r="D114" s="223">
        <v>1268</v>
      </c>
      <c r="E114" s="212" t="s">
        <v>246</v>
      </c>
      <c r="F114" s="197">
        <v>4037</v>
      </c>
      <c r="G114" s="145" t="str">
        <f>IF(F114="", "", VLOOKUP(F114, 'MASTER LIST'!$A:$N, 2, FALSE))</f>
        <v>HERMINETTE</v>
      </c>
      <c r="H114" s="145" t="str">
        <f>IF(F114="", "", VLOOKUP(F114, 'MASTER LIST'!$A:$N, 3, FALSE))</f>
        <v>Irma</v>
      </c>
      <c r="I114" s="146">
        <f>IF(F114="", "", VLOOKUP(F114, 'MASTER LIST'!$A:$N, 5, FALSE))</f>
        <v>41160</v>
      </c>
      <c r="J114" s="147" t="str">
        <f>IF(F114="", "", VLOOKUP(F114, 'MASTER LIST'!$A:$N, 4, FALSE))</f>
        <v>F</v>
      </c>
      <c r="K114" s="147" t="str">
        <f>IF(F114="", "", VLOOKUP(F114, 'MASTER LIST'!$A:$N, 13, FALSE))</f>
        <v>U14</v>
      </c>
      <c r="L114" s="145" t="str">
        <f>IF(F114="", "", VLOOKUP(F114, 'MASTER LIST'!$A:$N, 10, FALSE))</f>
        <v>ROSE HILL AC</v>
      </c>
      <c r="M114" s="139" t="str">
        <f>IF(F114="", "", VLOOKUP(F114, 'MASTER LIST'!$A:$N, 11, FALSE))</f>
        <v>BBRH</v>
      </c>
      <c r="N114" s="177"/>
    </row>
    <row r="115" spans="2:14" s="113" customFormat="1" ht="39.950000000000003" customHeight="1" x14ac:dyDescent="0.35">
      <c r="B115" s="103"/>
      <c r="C115" s="144"/>
      <c r="D115" s="223">
        <v>1269</v>
      </c>
      <c r="E115" s="212" t="s">
        <v>246</v>
      </c>
      <c r="F115" s="197">
        <v>4031</v>
      </c>
      <c r="G115" s="145" t="str">
        <f>IF(F115="", "", VLOOKUP(F115, 'MASTER LIST'!$A:$N, 2, FALSE))</f>
        <v>JEAN</v>
      </c>
      <c r="H115" s="145" t="str">
        <f>IF(F115="", "", VLOOKUP(F115, 'MASTER LIST'!$A:$N, 3, FALSE))</f>
        <v>Maeva</v>
      </c>
      <c r="I115" s="146">
        <f>IF(F115="", "", VLOOKUP(F115, 'MASTER LIST'!$A:$N, 5, FALSE))</f>
        <v>41057</v>
      </c>
      <c r="J115" s="147" t="str">
        <f>IF(F115="", "", VLOOKUP(F115, 'MASTER LIST'!$A:$N, 4, FALSE))</f>
        <v>F</v>
      </c>
      <c r="K115" s="147" t="str">
        <f>IF(F115="", "", VLOOKUP(F115, 'MASTER LIST'!$A:$N, 13, FALSE))</f>
        <v>U14</v>
      </c>
      <c r="L115" s="145" t="str">
        <f>IF(F115="", "", VLOOKUP(F115, 'MASTER LIST'!$A:$N, 10, FALSE))</f>
        <v>ROSE HILL AC</v>
      </c>
      <c r="M115" s="139" t="str">
        <f>IF(F115="", "", VLOOKUP(F115, 'MASTER LIST'!$A:$N, 11, FALSE))</f>
        <v>BBRH</v>
      </c>
      <c r="N115" s="177"/>
    </row>
    <row r="116" spans="2:14" s="113" customFormat="1" ht="39.950000000000003" customHeight="1" x14ac:dyDescent="0.35">
      <c r="B116" s="103"/>
      <c r="C116" s="144"/>
      <c r="D116" s="223">
        <v>1285</v>
      </c>
      <c r="E116" s="212"/>
      <c r="F116" s="197"/>
      <c r="G116" s="145" t="s">
        <v>6319</v>
      </c>
      <c r="H116" s="145" t="s">
        <v>6320</v>
      </c>
      <c r="I116" s="146"/>
      <c r="J116" s="147" t="s">
        <v>201</v>
      </c>
      <c r="K116" s="147" t="s">
        <v>71</v>
      </c>
      <c r="L116" s="145" t="s">
        <v>3</v>
      </c>
      <c r="M116" s="139" t="str">
        <f>IF(F116="", "", VLOOKUP(F116, 'MASTER LIST'!$A:$N, 11, FALSE))</f>
        <v/>
      </c>
      <c r="N116" s="177"/>
    </row>
    <row r="117" spans="2:14" s="113" customFormat="1" ht="39.950000000000003" customHeight="1" x14ac:dyDescent="0.35">
      <c r="B117" s="103"/>
      <c r="C117" s="144"/>
      <c r="D117" s="223">
        <v>1270</v>
      </c>
      <c r="E117" s="212" t="s">
        <v>246</v>
      </c>
      <c r="F117" s="197">
        <v>3590</v>
      </c>
      <c r="G117" s="145" t="str">
        <f>IF(F117="", "", VLOOKUP(F117, 'MASTER LIST'!$A:$N, 2, FALSE))</f>
        <v>LUXE</v>
      </c>
      <c r="H117" s="145" t="str">
        <f>IF(F117="", "", VLOOKUP(F117, 'MASTER LIST'!$A:$N, 3, FALSE))</f>
        <v>Diane</v>
      </c>
      <c r="I117" s="146">
        <f>IF(F117="", "", VLOOKUP(F117, 'MASTER LIST'!$A:$N, 5, FALSE))</f>
        <v>40918</v>
      </c>
      <c r="J117" s="147" t="str">
        <f>IF(F117="", "", VLOOKUP(F117, 'MASTER LIST'!$A:$N, 4, FALSE))</f>
        <v>F</v>
      </c>
      <c r="K117" s="147" t="str">
        <f>IF(F117="", "", VLOOKUP(F117, 'MASTER LIST'!$A:$N, 13, FALSE))</f>
        <v>U14</v>
      </c>
      <c r="L117" s="145" t="str">
        <f>IF(F117="", "", VLOOKUP(F117, 'MASTER LIST'!$A:$N, 10, FALSE))</f>
        <v>ROSE HILL AC</v>
      </c>
      <c r="M117" s="139" t="str">
        <f>IF(F117="", "", VLOOKUP(F117, 'MASTER LIST'!$A:$N, 11, FALSE))</f>
        <v>BBRH</v>
      </c>
      <c r="N117" s="177"/>
    </row>
    <row r="118" spans="2:14" s="113" customFormat="1" ht="39.950000000000003" customHeight="1" x14ac:dyDescent="0.35">
      <c r="B118" s="103"/>
      <c r="C118" s="144"/>
      <c r="D118" s="223">
        <v>1286</v>
      </c>
      <c r="E118" s="212"/>
      <c r="F118" s="197"/>
      <c r="G118" s="145" t="s">
        <v>1271</v>
      </c>
      <c r="H118" s="145" t="s">
        <v>7133</v>
      </c>
      <c r="I118" s="146"/>
      <c r="J118" s="147" t="s">
        <v>201</v>
      </c>
      <c r="K118" s="147" t="s">
        <v>71</v>
      </c>
      <c r="L118" s="145" t="s">
        <v>3</v>
      </c>
      <c r="M118" s="139"/>
      <c r="N118" s="177"/>
    </row>
    <row r="119" spans="2:14" s="113" customFormat="1" ht="39.950000000000003" customHeight="1" x14ac:dyDescent="0.35">
      <c r="B119" s="103"/>
      <c r="C119" s="144"/>
      <c r="D119" s="223">
        <v>1271</v>
      </c>
      <c r="E119" s="212" t="s">
        <v>246</v>
      </c>
      <c r="F119" s="197">
        <v>3951</v>
      </c>
      <c r="G119" s="145" t="str">
        <f>IF(F119="", "", VLOOKUP(F119, 'MASTER LIST'!$A:$N, 2, FALSE))</f>
        <v>SOOKARAM</v>
      </c>
      <c r="H119" s="145" t="str">
        <f>IF(F119="", "", VLOOKUP(F119, 'MASTER LIST'!$A:$N, 3, FALSE))</f>
        <v>SELDY</v>
      </c>
      <c r="I119" s="146">
        <f>IF(F119="", "", VLOOKUP(F119, 'MASTER LIST'!$A:$N, 5, FALSE))</f>
        <v>40977</v>
      </c>
      <c r="J119" s="147" t="str">
        <f>IF(F119="", "", VLOOKUP(F119, 'MASTER LIST'!$A:$N, 4, FALSE))</f>
        <v>F</v>
      </c>
      <c r="K119" s="147" t="str">
        <f>IF(F119="", "", VLOOKUP(F119, 'MASTER LIST'!$A:$N, 13, FALSE))</f>
        <v>U14</v>
      </c>
      <c r="L119" s="145" t="str">
        <f>IF(F119="", "", VLOOKUP(F119, 'MASTER LIST'!$A:$N, 10, FALSE))</f>
        <v>ROSE HILL AC</v>
      </c>
      <c r="M119" s="139"/>
      <c r="N119" s="177"/>
    </row>
    <row r="120" spans="2:14" s="113" customFormat="1" ht="39.950000000000003" customHeight="1" x14ac:dyDescent="0.35">
      <c r="B120" s="103"/>
      <c r="C120" s="144"/>
      <c r="D120" s="223"/>
      <c r="E120" s="212"/>
      <c r="F120" s="197"/>
      <c r="G120" s="145"/>
      <c r="H120" s="145"/>
      <c r="I120" s="146"/>
      <c r="J120" s="147"/>
      <c r="K120" s="147"/>
      <c r="L120" s="145"/>
      <c r="M120" s="139"/>
      <c r="N120" s="177"/>
    </row>
    <row r="121" spans="2:14" s="113" customFormat="1" ht="39.950000000000003" customHeight="1" x14ac:dyDescent="0.35">
      <c r="B121" s="103"/>
      <c r="C121" s="144"/>
      <c r="D121" s="223">
        <v>1272</v>
      </c>
      <c r="E121" s="212" t="s">
        <v>246</v>
      </c>
      <c r="F121" s="197">
        <v>4113</v>
      </c>
      <c r="G121" s="145" t="str">
        <f>IF(F121="", "", VLOOKUP(F121, 'MASTER LIST'!$A:$N, 2, FALSE))</f>
        <v>SEBLIN</v>
      </c>
      <c r="H121" s="145" t="str">
        <f>IF(F121="", "", VLOOKUP(F121, 'MASTER LIST'!$A:$N, 3, FALSE))</f>
        <v>Marie Solenza</v>
      </c>
      <c r="I121" s="146" t="str">
        <f>IF(F121="", "", VLOOKUP(F121, 'MASTER LIST'!$A:$N, 5, FALSE))</f>
        <v>29/05/2012</v>
      </c>
      <c r="J121" s="147" t="str">
        <f>IF(F121="", "", VLOOKUP(F121, 'MASTER LIST'!$A:$N, 4, FALSE))</f>
        <v>F</v>
      </c>
      <c r="K121" s="147" t="str">
        <f>IF(F121="", "", VLOOKUP(F121, 'MASTER LIST'!$A:$N, 13, FALSE))</f>
        <v>U14</v>
      </c>
      <c r="L121" s="145" t="str">
        <f>IF(F121="", "", VLOOKUP(F121, 'MASTER LIST'!$A:$N, 10, FALSE))</f>
        <v>SOUILLAC AC</v>
      </c>
      <c r="M121" s="139" t="str">
        <f>IF(F121="", "", VLOOKUP(F121, 'MASTER LIST'!$A:$N, 11, FALSE))</f>
        <v>SAV</v>
      </c>
      <c r="N121" s="177"/>
    </row>
    <row r="122" spans="2:14" s="113" customFormat="1" ht="39.950000000000003" customHeight="1" x14ac:dyDescent="0.35">
      <c r="B122" s="103"/>
      <c r="C122" s="144"/>
      <c r="D122" s="223"/>
      <c r="E122" s="212"/>
      <c r="F122" s="197"/>
      <c r="G122" s="145"/>
      <c r="H122" s="145"/>
      <c r="I122" s="146"/>
      <c r="J122" s="147"/>
      <c r="K122" s="147"/>
      <c r="L122" s="145"/>
      <c r="M122" s="139"/>
      <c r="N122" s="177"/>
    </row>
    <row r="123" spans="2:14" s="113" customFormat="1" ht="39.950000000000003" customHeight="1" x14ac:dyDescent="0.35">
      <c r="B123" s="103"/>
      <c r="C123" s="144"/>
      <c r="D123" s="223">
        <v>1289</v>
      </c>
      <c r="E123" s="212"/>
      <c r="F123" s="197"/>
      <c r="G123" s="145" t="s">
        <v>4878</v>
      </c>
      <c r="H123" s="145" t="s">
        <v>4879</v>
      </c>
      <c r="I123" s="146"/>
      <c r="J123" s="147" t="s">
        <v>201</v>
      </c>
      <c r="K123" s="147" t="s">
        <v>71</v>
      </c>
      <c r="L123" s="145" t="s">
        <v>10</v>
      </c>
      <c r="M123" s="139"/>
      <c r="N123" s="177"/>
    </row>
    <row r="124" spans="2:14" s="113" customFormat="1" ht="39.950000000000003" customHeight="1" x14ac:dyDescent="0.35">
      <c r="B124" s="103"/>
      <c r="C124" s="144"/>
      <c r="D124" s="223">
        <v>1290</v>
      </c>
      <c r="E124" s="212"/>
      <c r="F124" s="197"/>
      <c r="G124" s="145" t="s">
        <v>2738</v>
      </c>
      <c r="H124" s="145" t="s">
        <v>7167</v>
      </c>
      <c r="I124" s="146"/>
      <c r="J124" s="147" t="s">
        <v>201</v>
      </c>
      <c r="K124" s="147" t="s">
        <v>71</v>
      </c>
      <c r="L124" s="145" t="s">
        <v>10</v>
      </c>
      <c r="M124" s="139"/>
      <c r="N124" s="177"/>
    </row>
    <row r="125" spans="2:14" s="113" customFormat="1" ht="39.950000000000003" customHeight="1" x14ac:dyDescent="0.35">
      <c r="B125" s="103"/>
      <c r="C125" s="144"/>
      <c r="D125" s="223"/>
      <c r="E125" s="212"/>
      <c r="F125" s="197"/>
      <c r="G125" s="145"/>
      <c r="H125" s="145"/>
      <c r="I125" s="146"/>
      <c r="J125" s="147"/>
      <c r="K125" s="147"/>
      <c r="L125" s="145"/>
      <c r="M125" s="139"/>
      <c r="N125" s="177"/>
    </row>
    <row r="126" spans="2:14" s="113" customFormat="1" ht="39.950000000000003" customHeight="1" x14ac:dyDescent="0.35">
      <c r="B126" s="103"/>
      <c r="C126" s="188"/>
      <c r="D126" s="190">
        <v>1288</v>
      </c>
      <c r="E126" s="297"/>
      <c r="F126" s="199"/>
      <c r="G126" s="145" t="s">
        <v>314</v>
      </c>
      <c r="H126" s="145" t="s">
        <v>315</v>
      </c>
      <c r="I126" s="190"/>
      <c r="J126" s="147" t="s">
        <v>201</v>
      </c>
      <c r="K126" s="147" t="s">
        <v>71</v>
      </c>
      <c r="L126" s="145" t="s">
        <v>22</v>
      </c>
      <c r="M126" s="241"/>
      <c r="N126" s="243"/>
    </row>
    <row r="127" spans="2:14" s="113" customFormat="1" ht="39.950000000000003" customHeight="1" x14ac:dyDescent="0.35">
      <c r="B127" s="103"/>
      <c r="C127" s="269"/>
      <c r="D127" s="182"/>
      <c r="E127" s="303"/>
      <c r="F127" s="265"/>
      <c r="G127" s="266"/>
      <c r="H127" s="266"/>
      <c r="I127" s="182"/>
      <c r="J127" s="182"/>
      <c r="K127" s="182"/>
      <c r="L127" s="266"/>
      <c r="M127" s="241"/>
      <c r="N127" s="243"/>
    </row>
    <row r="128" spans="2:14" s="113" customFormat="1" ht="39.950000000000003" customHeight="1" x14ac:dyDescent="0.35">
      <c r="B128" s="103"/>
      <c r="C128" s="269"/>
      <c r="D128" s="182"/>
      <c r="E128" s="303"/>
      <c r="F128" s="265"/>
      <c r="G128" s="266"/>
      <c r="H128" s="266"/>
      <c r="I128" s="182"/>
      <c r="J128" s="182"/>
      <c r="K128" s="182"/>
      <c r="L128" s="266"/>
      <c r="M128" s="241"/>
      <c r="N128" s="243"/>
    </row>
    <row r="129" spans="2:14" s="113" customFormat="1" ht="39.950000000000003" customHeight="1" x14ac:dyDescent="0.35">
      <c r="B129" s="103"/>
      <c r="C129" s="144"/>
      <c r="D129" s="223"/>
      <c r="E129" s="212"/>
      <c r="F129" s="197"/>
      <c r="G129" s="145"/>
      <c r="H129" s="145"/>
      <c r="I129" s="146"/>
      <c r="J129" s="147"/>
      <c r="K129" s="147"/>
      <c r="L129" s="145"/>
      <c r="M129" s="139"/>
      <c r="N129" s="177"/>
    </row>
    <row r="130" spans="2:14" s="113" customFormat="1" ht="39.950000000000003" customHeight="1" x14ac:dyDescent="0.35">
      <c r="B130" s="103"/>
      <c r="C130" s="253"/>
      <c r="D130" s="304"/>
      <c r="E130" s="296"/>
      <c r="F130" s="305"/>
      <c r="G130" s="256"/>
      <c r="H130" s="256"/>
      <c r="I130" s="250"/>
      <c r="J130" s="255"/>
      <c r="K130" s="255"/>
      <c r="L130" s="256"/>
      <c r="M130" s="254"/>
      <c r="N130" s="242"/>
    </row>
    <row r="131" spans="2:14" s="113" customFormat="1" ht="39.950000000000003" customHeight="1" x14ac:dyDescent="0.35">
      <c r="B131" s="103"/>
      <c r="C131" s="253"/>
      <c r="D131" s="304"/>
      <c r="E131" s="296"/>
      <c r="F131" s="305"/>
      <c r="G131" s="256"/>
      <c r="H131" s="256"/>
      <c r="I131" s="250"/>
      <c r="J131" s="255"/>
      <c r="K131" s="255"/>
      <c r="L131" s="256"/>
      <c r="M131" s="254"/>
      <c r="N131" s="242"/>
    </row>
    <row r="132" spans="2:14" s="113" customFormat="1" ht="39.950000000000003" customHeight="1" thickBot="1" x14ac:dyDescent="0.4">
      <c r="B132" s="103"/>
      <c r="C132" s="217"/>
      <c r="D132" s="285"/>
      <c r="E132" s="306"/>
      <c r="F132" s="286"/>
      <c r="G132" s="218"/>
      <c r="H132" s="218"/>
      <c r="I132" s="219"/>
      <c r="J132" s="220"/>
      <c r="K132" s="220"/>
      <c r="L132" s="218"/>
      <c r="M132" s="140"/>
      <c r="N132" s="178"/>
    </row>
  </sheetData>
  <sortState xmlns:xlrd2="http://schemas.microsoft.com/office/spreadsheetml/2017/richdata2" ref="C112:N119">
    <sortCondition ref="G112:G119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E10:E14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E15:E132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47"/>
  <sheetViews>
    <sheetView tabSelected="1" topLeftCell="C43" zoomScale="59" zoomScaleNormal="59" workbookViewId="0">
      <selection activeCell="L107" sqref="L10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  <col min="14" max="14" width="27.7109375" style="90" customWidth="1"/>
  </cols>
  <sheetData>
    <row r="2" spans="1:14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 ht="36" x14ac:dyDescent="0.55000000000000004">
      <c r="B4" s="93"/>
      <c r="C4" s="338" t="s">
        <v>7098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28.5" x14ac:dyDescent="0.45">
      <c r="B5" s="346" t="s">
        <v>7146</v>
      </c>
      <c r="C5" s="346"/>
      <c r="D5" s="346"/>
      <c r="E5" s="346"/>
      <c r="F5" s="346"/>
      <c r="G5" s="346"/>
      <c r="H5" s="346"/>
      <c r="I5" s="346"/>
      <c r="J5" s="346"/>
      <c r="K5" s="346"/>
      <c r="L5" s="344" t="s">
        <v>7147</v>
      </c>
      <c r="M5" s="344"/>
      <c r="N5" s="344"/>
    </row>
    <row r="6" spans="1:14" ht="24.75" customHeight="1" x14ac:dyDescent="0.45">
      <c r="B6" s="76"/>
      <c r="C6" s="342" t="s">
        <v>7148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47" t="s">
        <v>7163</v>
      </c>
      <c r="M7" s="95"/>
      <c r="N7" s="196"/>
    </row>
    <row r="8" spans="1:14" ht="15.75" thickBot="1" x14ac:dyDescent="0.3">
      <c r="C8" s="326"/>
      <c r="D8" s="327"/>
      <c r="E8" s="327"/>
      <c r="F8" s="327"/>
      <c r="G8" s="328"/>
      <c r="H8" s="328"/>
      <c r="I8" s="327"/>
      <c r="J8" s="327"/>
      <c r="K8" s="327"/>
      <c r="L8" s="328"/>
      <c r="M8" s="327"/>
      <c r="N8" s="327"/>
    </row>
    <row r="9" spans="1:14" s="87" customFormat="1" ht="38.450000000000003" customHeight="1" thickBot="1" x14ac:dyDescent="0.4">
      <c r="B9" s="81" t="s">
        <v>199</v>
      </c>
      <c r="C9" s="160" t="s">
        <v>7100</v>
      </c>
      <c r="D9" s="160" t="s">
        <v>200</v>
      </c>
      <c r="E9" s="155" t="s">
        <v>68</v>
      </c>
      <c r="F9" s="161" t="s">
        <v>183</v>
      </c>
      <c r="G9" s="162" t="s">
        <v>0</v>
      </c>
      <c r="H9" s="163" t="s">
        <v>47</v>
      </c>
      <c r="I9" s="171" t="s">
        <v>49</v>
      </c>
      <c r="J9" s="154" t="s">
        <v>48</v>
      </c>
      <c r="K9" s="157" t="s">
        <v>1</v>
      </c>
      <c r="L9" s="156" t="s">
        <v>50</v>
      </c>
      <c r="M9" s="164" t="s">
        <v>51</v>
      </c>
      <c r="N9" s="154" t="s">
        <v>7099</v>
      </c>
    </row>
    <row r="10" spans="1:14" s="87" customFormat="1" ht="38.450000000000003" customHeight="1" x14ac:dyDescent="0.35">
      <c r="A10" s="113"/>
      <c r="B10" s="230"/>
      <c r="C10" s="223"/>
      <c r="D10" s="223">
        <v>1500</v>
      </c>
      <c r="E10" s="197" t="s">
        <v>248</v>
      </c>
      <c r="F10" s="197">
        <v>1603</v>
      </c>
      <c r="G10" s="145" t="str">
        <f>IF(F10="", "", VLOOKUP(F10, 'MASTER LIST'!$A:$N, 2, FALSE))</f>
        <v>KEELING</v>
      </c>
      <c r="H10" s="145" t="str">
        <f>IF(F10="", "", VLOOKUP(F10, 'MASTER LIST'!$A:$N, 3, FALSE))</f>
        <v>Tilly</v>
      </c>
      <c r="I10" s="146">
        <f>IF(F10="", "", VLOOKUP(F10, 'MASTER LIST'!$A:$N, 5, FALSE))</f>
        <v>40203</v>
      </c>
      <c r="J10" s="147" t="str">
        <f>IF(F10="", "", VLOOKUP(F10, 'MASTER LIST'!$A:$N, 4, FALSE))</f>
        <v>F</v>
      </c>
      <c r="K10" s="147" t="str">
        <f>IF(F10="", "", VLOOKUP(F10, 'MASTER LIST'!$A:$N, 13, FALSE))</f>
        <v>U16</v>
      </c>
      <c r="L10" s="145" t="str">
        <f>IF(F10="", "", VLOOKUP(F10, 'MASTER LIST'!$A:$N, 10, FALSE))</f>
        <v>ADONAI CANDOS AC</v>
      </c>
      <c r="M10" s="148" t="str">
        <f>IF(F10="", "", VLOOKUP(F10, 'MASTER LIST'!$A:$N, 11, FALSE))</f>
        <v>QB</v>
      </c>
      <c r="N10" s="183"/>
    </row>
    <row r="11" spans="1:14" s="113" customFormat="1" ht="39.950000000000003" customHeight="1" x14ac:dyDescent="0.35">
      <c r="B11" s="103"/>
      <c r="C11" s="223"/>
      <c r="D11" s="223">
        <v>1501</v>
      </c>
      <c r="E11" s="197" t="s">
        <v>248</v>
      </c>
      <c r="F11" s="197">
        <v>1326</v>
      </c>
      <c r="G11" s="145" t="str">
        <f>IF(F11="", "", VLOOKUP(F11, 'MASTER LIST'!$A:$N, 2, FALSE))</f>
        <v>LECLERC</v>
      </c>
      <c r="H11" s="145" t="str">
        <f>IF(F11="", "", VLOOKUP(F11, 'MASTER LIST'!$A:$N, 3, FALSE))</f>
        <v>Kelsie</v>
      </c>
      <c r="I11" s="146">
        <f>IF(F11="", "", VLOOKUP(F11, 'MASTER LIST'!$A:$N, 5, FALSE))</f>
        <v>40829</v>
      </c>
      <c r="J11" s="147" t="str">
        <f>IF(F11="", "", VLOOKUP(F11, 'MASTER LIST'!$A:$N, 4, FALSE))</f>
        <v>F</v>
      </c>
      <c r="K11" s="147" t="str">
        <f>IF(F11="", "", VLOOKUP(F11, 'MASTER LIST'!$A:$N, 13, FALSE))</f>
        <v>U16</v>
      </c>
      <c r="L11" s="145" t="str">
        <f>IF(F11="", "", VLOOKUP(F11, 'MASTER LIST'!$A:$N, 10, FALSE))</f>
        <v>ADONAI CANDOS AC</v>
      </c>
      <c r="M11" s="148" t="str">
        <f>IF(F11="", "", VLOOKUP(F11, 'MASTER LIST'!$A:$N, 11, FALSE))</f>
        <v>QB</v>
      </c>
      <c r="N11" s="183"/>
    </row>
    <row r="12" spans="1:14" s="113" customFormat="1" ht="39.950000000000003" customHeight="1" x14ac:dyDescent="0.35">
      <c r="A12" s="87"/>
      <c r="B12" s="231"/>
      <c r="C12" s="223"/>
      <c r="D12" s="223">
        <v>1502</v>
      </c>
      <c r="E12" s="197" t="s">
        <v>248</v>
      </c>
      <c r="F12" s="197">
        <v>1327</v>
      </c>
      <c r="G12" s="145" t="str">
        <f>IF(F12="", "", VLOOKUP(F12, 'MASTER LIST'!$A:$N, 2, FALSE))</f>
        <v>LECLERC</v>
      </c>
      <c r="H12" s="145" t="str">
        <f>IF(F12="", "", VLOOKUP(F12, 'MASTER LIST'!$A:$N, 3, FALSE))</f>
        <v>Ketzia</v>
      </c>
      <c r="I12" s="146">
        <f>IF(F12="", "", VLOOKUP(F12, 'MASTER LIST'!$A:$N, 5, FALSE))</f>
        <v>40214</v>
      </c>
      <c r="J12" s="147" t="str">
        <f>IF(F12="", "", VLOOKUP(F12, 'MASTER LIST'!$A:$N, 4, FALSE))</f>
        <v>F</v>
      </c>
      <c r="K12" s="147" t="str">
        <f>IF(F12="", "", VLOOKUP(F12, 'MASTER LIST'!$A:$N, 13, FALSE))</f>
        <v>U16</v>
      </c>
      <c r="L12" s="145" t="str">
        <f>IF(F12="", "", VLOOKUP(F12, 'MASTER LIST'!$A:$N, 10, FALSE))</f>
        <v>ADONAI CANDOS AC</v>
      </c>
      <c r="M12" s="148" t="str">
        <f>IF(F12="", "", VLOOKUP(F12, 'MASTER LIST'!$A:$N, 11, FALSE))</f>
        <v>QB</v>
      </c>
      <c r="N12" s="232"/>
    </row>
    <row r="13" spans="1:14" s="113" customFormat="1" ht="39.950000000000003" customHeight="1" x14ac:dyDescent="0.35">
      <c r="B13" s="103"/>
      <c r="C13" s="223"/>
      <c r="D13" s="223">
        <v>1590</v>
      </c>
      <c r="E13" s="197"/>
      <c r="F13" s="197"/>
      <c r="G13" s="145" t="s">
        <v>2743</v>
      </c>
      <c r="H13" s="145" t="s">
        <v>7117</v>
      </c>
      <c r="I13" s="146"/>
      <c r="J13" s="147" t="s">
        <v>201</v>
      </c>
      <c r="K13" s="147" t="s">
        <v>202</v>
      </c>
      <c r="L13" s="145" t="s">
        <v>64</v>
      </c>
      <c r="M13" s="148"/>
      <c r="N13" s="183"/>
    </row>
    <row r="14" spans="1:14" s="113" customFormat="1" ht="39.950000000000003" customHeight="1" x14ac:dyDescent="0.3">
      <c r="B14" s="103"/>
      <c r="C14" s="226"/>
      <c r="D14" s="225">
        <v>1590</v>
      </c>
      <c r="E14" s="227"/>
      <c r="F14" s="227"/>
      <c r="G14" s="229" t="s">
        <v>7143</v>
      </c>
      <c r="H14" s="228" t="s">
        <v>7117</v>
      </c>
      <c r="I14" s="110" t="s">
        <v>201</v>
      </c>
      <c r="J14" s="227"/>
      <c r="K14" s="110" t="s">
        <v>202</v>
      </c>
      <c r="L14" s="229" t="s">
        <v>64</v>
      </c>
      <c r="M14" s="227"/>
      <c r="N14" s="227"/>
    </row>
    <row r="15" spans="1:14" s="113" customFormat="1" ht="39.950000000000003" customHeight="1" x14ac:dyDescent="0.3">
      <c r="B15" s="103"/>
      <c r="C15" s="226"/>
      <c r="D15" s="225"/>
      <c r="E15" s="227"/>
      <c r="F15" s="227"/>
      <c r="G15" s="229"/>
      <c r="H15" s="228"/>
      <c r="I15" s="110"/>
      <c r="J15" s="227"/>
      <c r="K15" s="110"/>
      <c r="L15" s="229"/>
      <c r="M15" s="227"/>
      <c r="N15" s="227"/>
    </row>
    <row r="16" spans="1:14" s="113" customFormat="1" ht="39.950000000000003" customHeight="1" x14ac:dyDescent="0.35">
      <c r="B16" s="103"/>
      <c r="C16" s="223"/>
      <c r="D16" s="223">
        <v>1503</v>
      </c>
      <c r="E16" s="197" t="s">
        <v>248</v>
      </c>
      <c r="F16" s="197">
        <v>1348</v>
      </c>
      <c r="G16" s="145" t="str">
        <f>IF(F16="", "", VLOOKUP(F16, 'MASTER LIST'!$A:$N, 2, FALSE))</f>
        <v>ANNA</v>
      </c>
      <c r="H16" s="145" t="str">
        <f>IF(F16="", "", VLOOKUP(F16, 'MASTER LIST'!$A:$N, 3, FALSE))</f>
        <v>Luciana</v>
      </c>
      <c r="I16" s="146">
        <f>IF(F16="", "", VLOOKUP(F16, 'MASTER LIST'!$A:$N, 5, FALSE))</f>
        <v>40218</v>
      </c>
      <c r="J16" s="147" t="str">
        <f>IF(F16="", "", VLOOKUP(F16, 'MASTER LIST'!$A:$N, 4, FALSE))</f>
        <v>F</v>
      </c>
      <c r="K16" s="147" t="str">
        <f>IF(F16="", "", VLOOKUP(F16, 'MASTER LIST'!$A:$N, 13, FALSE))</f>
        <v>U16</v>
      </c>
      <c r="L16" s="145" t="str">
        <f>IF(F16="", "", VLOOKUP(F16, 'MASTER LIST'!$A:$N, 10, FALSE))</f>
        <v>ANGELS REDUIT AC</v>
      </c>
      <c r="M16" s="148" t="str">
        <f>IF(F16="", "", VLOOKUP(F16, 'MASTER LIST'!$A:$N, 11, FALSE))</f>
        <v>MK</v>
      </c>
      <c r="N16" s="183"/>
    </row>
    <row r="17" spans="2:14" s="113" customFormat="1" ht="39.950000000000003" customHeight="1" x14ac:dyDescent="0.35">
      <c r="B17" s="103"/>
      <c r="C17" s="223"/>
      <c r="D17" s="223">
        <v>1504</v>
      </c>
      <c r="E17" s="197" t="s">
        <v>248</v>
      </c>
      <c r="F17" s="197">
        <v>1039</v>
      </c>
      <c r="G17" s="145" t="str">
        <f>IF(F17="", "", VLOOKUP(F17, 'MASTER LIST'!$A:$N, 2, FALSE))</f>
        <v>DAVID</v>
      </c>
      <c r="H17" s="145" t="str">
        <f>IF(F17="", "", VLOOKUP(F17, 'MASTER LIST'!$A:$N, 3, FALSE))</f>
        <v>Kaycy</v>
      </c>
      <c r="I17" s="146">
        <f>IF(F17="", "", VLOOKUP(F17, 'MASTER LIST'!$A:$N, 5, FALSE))</f>
        <v>40282</v>
      </c>
      <c r="J17" s="147" t="str">
        <f>IF(F17="", "", VLOOKUP(F17, 'MASTER LIST'!$A:$N, 4, FALSE))</f>
        <v>F</v>
      </c>
      <c r="K17" s="147" t="str">
        <f>IF(F17="", "", VLOOKUP(F17, 'MASTER LIST'!$A:$N, 13, FALSE))</f>
        <v>U16</v>
      </c>
      <c r="L17" s="145" t="str">
        <f>IF(F17="", "", VLOOKUP(F17, 'MASTER LIST'!$A:$N, 10, FALSE))</f>
        <v>ANGELS REDUIT AC</v>
      </c>
      <c r="M17" s="148" t="str">
        <f>IF(F17="", "", VLOOKUP(F17, 'MASTER LIST'!$A:$N, 11, FALSE))</f>
        <v>MK</v>
      </c>
      <c r="N17" s="183"/>
    </row>
    <row r="18" spans="2:14" s="113" customFormat="1" ht="39.950000000000003" customHeight="1" x14ac:dyDescent="0.35">
      <c r="B18" s="103"/>
      <c r="C18" s="223"/>
      <c r="D18" s="223">
        <v>1505</v>
      </c>
      <c r="E18" s="197" t="s">
        <v>248</v>
      </c>
      <c r="F18" s="197">
        <v>3813</v>
      </c>
      <c r="G18" s="145" t="str">
        <f>IF(F18="", "", VLOOKUP(F18, 'MASTER LIST'!$A:$N, 2, FALSE))</f>
        <v>ESTHER</v>
      </c>
      <c r="H18" s="145" t="str">
        <f>IF(F18="", "", VLOOKUP(F18, 'MASTER LIST'!$A:$N, 3, FALSE))</f>
        <v>Rebecca Gwen Victoria</v>
      </c>
      <c r="I18" s="146" t="str">
        <f>IF(F18="", "", VLOOKUP(F18, 'MASTER LIST'!$A:$N, 5, FALSE))</f>
        <v>26/11/2011</v>
      </c>
      <c r="J18" s="147" t="str">
        <f>IF(F18="", "", VLOOKUP(F18, 'MASTER LIST'!$A:$N, 4, FALSE))</f>
        <v>F</v>
      </c>
      <c r="K18" s="147" t="str">
        <f>IF(F18="", "", VLOOKUP(F18, 'MASTER LIST'!$A:$N, 13, FALSE))</f>
        <v>U16</v>
      </c>
      <c r="L18" s="145" t="str">
        <f>IF(F18="", "", VLOOKUP(F18, 'MASTER LIST'!$A:$N, 10, FALSE))</f>
        <v>ANGELS REDUIT AC</v>
      </c>
      <c r="M18" s="148" t="str">
        <f>IF(F18="", "", VLOOKUP(F18, 'MASTER LIST'!$A:$N, 11, FALSE))</f>
        <v>MK</v>
      </c>
      <c r="N18" s="183"/>
    </row>
    <row r="19" spans="2:14" s="113" customFormat="1" ht="39.950000000000003" customHeight="1" x14ac:dyDescent="0.35">
      <c r="B19" s="103"/>
      <c r="C19" s="223"/>
      <c r="D19" s="223">
        <v>1506</v>
      </c>
      <c r="E19" s="197" t="s">
        <v>248</v>
      </c>
      <c r="F19" s="197">
        <v>2657</v>
      </c>
      <c r="G19" s="145" t="str">
        <f>IF(F19="", "", VLOOKUP(F19, 'MASTER LIST'!$A:$N, 2, FALSE))</f>
        <v>LETOURDI</v>
      </c>
      <c r="H19" s="145" t="str">
        <f>IF(F19="", "", VLOOKUP(F19, 'MASTER LIST'!$A:$N, 3, FALSE))</f>
        <v>Anna-Julia</v>
      </c>
      <c r="I19" s="146">
        <f>IF(F19="", "", VLOOKUP(F19, 'MASTER LIST'!$A:$N, 5, FALSE))</f>
        <v>40509</v>
      </c>
      <c r="J19" s="147" t="str">
        <f>IF(F19="", "", VLOOKUP(F19, 'MASTER LIST'!$A:$N, 4, FALSE))</f>
        <v>F</v>
      </c>
      <c r="K19" s="147" t="str">
        <f>IF(F19="", "", VLOOKUP(F19, 'MASTER LIST'!$A:$N, 13, FALSE))</f>
        <v>U16</v>
      </c>
      <c r="L19" s="145" t="str">
        <f>IF(F19="", "", VLOOKUP(F19, 'MASTER LIST'!$A:$N, 10, FALSE))</f>
        <v>ANGELS REDUIT AC</v>
      </c>
      <c r="M19" s="148" t="str">
        <f>IF(F19="", "", VLOOKUP(F19, 'MASTER LIST'!$A:$N, 11, FALSE))</f>
        <v>MK</v>
      </c>
      <c r="N19" s="183"/>
    </row>
    <row r="20" spans="2:14" s="113" customFormat="1" ht="39.950000000000003" customHeight="1" x14ac:dyDescent="0.35">
      <c r="B20" s="103"/>
      <c r="C20" s="223"/>
      <c r="D20" s="223">
        <v>1507</v>
      </c>
      <c r="E20" s="197" t="s">
        <v>248</v>
      </c>
      <c r="F20" s="197">
        <v>3889</v>
      </c>
      <c r="G20" s="145" t="str">
        <f>IF(F20="", "", VLOOKUP(F20, 'MASTER LIST'!$A:$N, 2, FALSE))</f>
        <v>SERRET</v>
      </c>
      <c r="H20" s="145" t="str">
        <f>IF(F20="", "", VLOOKUP(F20, 'MASTER LIST'!$A:$N, 3, FALSE))</f>
        <v>ANNE LEA</v>
      </c>
      <c r="I20" s="146">
        <f>IF(F20="", "", VLOOKUP(F20, 'MASTER LIST'!$A:$N, 5, FALSE))</f>
        <v>40274</v>
      </c>
      <c r="J20" s="147" t="str">
        <f>IF(F20="", "", VLOOKUP(F20, 'MASTER LIST'!$A:$N, 4, FALSE))</f>
        <v>F</v>
      </c>
      <c r="K20" s="147" t="str">
        <f>IF(F20="", "", VLOOKUP(F20, 'MASTER LIST'!$A:$N, 13, FALSE))</f>
        <v>U16</v>
      </c>
      <c r="L20" s="145" t="str">
        <f>IF(F20="", "", VLOOKUP(F20, 'MASTER LIST'!$A:$N, 10, FALSE))</f>
        <v>ANGELS REDUIT AC</v>
      </c>
      <c r="M20" s="148" t="str">
        <f>IF(F20="", "", VLOOKUP(F20, 'MASTER LIST'!$A:$N, 11, FALSE))</f>
        <v>MK</v>
      </c>
      <c r="N20" s="183"/>
    </row>
    <row r="21" spans="2:14" s="113" customFormat="1" ht="39.950000000000003" customHeight="1" x14ac:dyDescent="0.35">
      <c r="B21" s="103"/>
      <c r="C21" s="223"/>
      <c r="D21" s="223">
        <v>1508</v>
      </c>
      <c r="E21" s="197" t="s">
        <v>248</v>
      </c>
      <c r="F21" s="197">
        <v>1364</v>
      </c>
      <c r="G21" s="145" t="str">
        <f>IF(F21="", "", VLOOKUP(F21, 'MASTER LIST'!$A:$N, 2, FALSE))</f>
        <v>SIVARAMEN</v>
      </c>
      <c r="H21" s="145" t="str">
        <f>IF(F21="", "", VLOOKUP(F21, 'MASTER LIST'!$A:$N, 3, FALSE))</f>
        <v xml:space="preserve">Riya </v>
      </c>
      <c r="I21" s="146">
        <f>IF(F21="", "", VLOOKUP(F21, 'MASTER LIST'!$A:$N, 5, FALSE))</f>
        <v>40201</v>
      </c>
      <c r="J21" s="147" t="str">
        <f>IF(F21="", "", VLOOKUP(F21, 'MASTER LIST'!$A:$N, 4, FALSE))</f>
        <v>F</v>
      </c>
      <c r="K21" s="147" t="str">
        <f>IF(F21="", "", VLOOKUP(F21, 'MASTER LIST'!$A:$N, 13, FALSE))</f>
        <v>U16</v>
      </c>
      <c r="L21" s="145" t="str">
        <f>IF(F21="", "", VLOOKUP(F21, 'MASTER LIST'!$A:$N, 10, FALSE))</f>
        <v>ANGELS REDUIT AC</v>
      </c>
      <c r="M21" s="148" t="str">
        <f>IF(F21="", "", VLOOKUP(F21, 'MASTER LIST'!$A:$N, 11, FALSE))</f>
        <v>MK</v>
      </c>
      <c r="N21" s="183"/>
    </row>
    <row r="22" spans="2:14" s="113" customFormat="1" ht="39.950000000000003" customHeight="1" x14ac:dyDescent="0.35">
      <c r="B22" s="103"/>
      <c r="C22" s="223"/>
      <c r="D22" s="223"/>
      <c r="E22" s="197"/>
      <c r="F22" s="197"/>
      <c r="G22" s="145"/>
      <c r="H22" s="145"/>
      <c r="I22" s="146"/>
      <c r="J22" s="147"/>
      <c r="K22" s="147"/>
      <c r="L22" s="145"/>
      <c r="M22" s="148"/>
      <c r="N22" s="183"/>
    </row>
    <row r="23" spans="2:14" s="113" customFormat="1" ht="39.950000000000003" customHeight="1" x14ac:dyDescent="0.35">
      <c r="B23" s="103"/>
      <c r="C23" s="223"/>
      <c r="D23" s="223">
        <v>1591</v>
      </c>
      <c r="E23" s="197"/>
      <c r="F23" s="197"/>
      <c r="G23" s="145" t="s">
        <v>4654</v>
      </c>
      <c r="H23" s="145" t="s">
        <v>1945</v>
      </c>
      <c r="I23" s="146"/>
      <c r="J23" s="147" t="s">
        <v>201</v>
      </c>
      <c r="K23" s="147" t="s">
        <v>202</v>
      </c>
      <c r="L23" s="145" t="s">
        <v>4</v>
      </c>
      <c r="M23" s="148"/>
      <c r="N23" s="183"/>
    </row>
    <row r="24" spans="2:14" s="113" customFormat="1" ht="39.950000000000003" customHeight="1" x14ac:dyDescent="0.35">
      <c r="B24" s="103"/>
      <c r="C24" s="223"/>
      <c r="D24" s="223"/>
      <c r="E24" s="197"/>
      <c r="F24" s="197"/>
      <c r="G24" s="145"/>
      <c r="H24" s="145"/>
      <c r="I24" s="146"/>
      <c r="J24" s="147"/>
      <c r="K24" s="147"/>
      <c r="L24" s="145"/>
      <c r="M24" s="148"/>
      <c r="N24" s="183"/>
    </row>
    <row r="25" spans="2:14" s="113" customFormat="1" ht="39.950000000000003" customHeight="1" x14ac:dyDescent="0.35">
      <c r="B25" s="103"/>
      <c r="C25" s="223"/>
      <c r="D25" s="223">
        <v>1513</v>
      </c>
      <c r="E25" s="197" t="s">
        <v>248</v>
      </c>
      <c r="F25" s="197">
        <v>4222</v>
      </c>
      <c r="G25" s="145" t="str">
        <f>IF(F25="", "", VLOOKUP(F25, 'MASTER LIST'!$A:$N, 2, FALSE))</f>
        <v>ANSELINE</v>
      </c>
      <c r="H25" s="145" t="str">
        <f>IF(F25="", "", VLOOKUP(F25, 'MASTER LIST'!$A:$N, 3, FALSE))</f>
        <v>Anais</v>
      </c>
      <c r="I25" s="146">
        <f>IF(F25="", "", VLOOKUP(F25, 'MASTER LIST'!$A:$N, 5, FALSE))</f>
        <v>40683</v>
      </c>
      <c r="J25" s="147" t="str">
        <f>IF(F25="", "", VLOOKUP(F25, 'MASTER LIST'!$A:$N, 4, FALSE))</f>
        <v>F</v>
      </c>
      <c r="K25" s="147" t="str">
        <f>IF(F25="", "", VLOOKUP(F25, 'MASTER LIST'!$A:$N, 13, FALSE))</f>
        <v>U16</v>
      </c>
      <c r="L25" s="145" t="s">
        <v>7176</v>
      </c>
      <c r="M25" s="148" t="str">
        <f>IF(F25="", "", VLOOKUP(F25, 'MASTER LIST'!$A:$N, 11, FALSE))</f>
        <v>CPE</v>
      </c>
      <c r="N25" s="183"/>
    </row>
    <row r="26" spans="2:14" s="113" customFormat="1" ht="39.950000000000003" customHeight="1" x14ac:dyDescent="0.35">
      <c r="B26" s="103"/>
      <c r="C26" s="223"/>
      <c r="D26" s="223">
        <v>1514</v>
      </c>
      <c r="E26" s="197" t="s">
        <v>248</v>
      </c>
      <c r="F26" s="197">
        <v>4219</v>
      </c>
      <c r="G26" s="145" t="str">
        <f>IF(F26="", "", VLOOKUP(F26, 'MASTER LIST'!$A:$N, 2, FALSE))</f>
        <v xml:space="preserve">ARLANDA </v>
      </c>
      <c r="H26" s="145" t="str">
        <f>IF(F26="", "", VLOOKUP(F26, 'MASTER LIST'!$A:$N, 3, FALSE))</f>
        <v>Anne Yaël Dorella</v>
      </c>
      <c r="I26" s="146">
        <f>IF(F26="", "", VLOOKUP(F26, 'MASTER LIST'!$A:$N, 5, FALSE))</f>
        <v>40811</v>
      </c>
      <c r="J26" s="147" t="str">
        <f>IF(F26="", "", VLOOKUP(F26, 'MASTER LIST'!$A:$N, 4, FALSE))</f>
        <v>F</v>
      </c>
      <c r="K26" s="147" t="str">
        <f>IF(F26="", "", VLOOKUP(F26, 'MASTER LIST'!$A:$N, 13, FALSE))</f>
        <v>U16</v>
      </c>
      <c r="L26" s="145" t="s">
        <v>7176</v>
      </c>
      <c r="M26" s="148" t="str">
        <f>IF(F26="", "", VLOOKUP(F26, 'MASTER LIST'!$A:$N, 11, FALSE))</f>
        <v>CPE</v>
      </c>
      <c r="N26" s="183"/>
    </row>
    <row r="27" spans="2:14" s="113" customFormat="1" ht="39.950000000000003" customHeight="1" x14ac:dyDescent="0.35">
      <c r="B27" s="103"/>
      <c r="C27" s="223"/>
      <c r="D27" s="223">
        <v>1517</v>
      </c>
      <c r="E27" s="197" t="s">
        <v>248</v>
      </c>
      <c r="F27" s="197">
        <v>3735</v>
      </c>
      <c r="G27" s="145" t="str">
        <f>IF(F27="", "", VLOOKUP(F27, 'MASTER LIST'!$A:$N, 2, FALSE))</f>
        <v>BISTO</v>
      </c>
      <c r="H27" s="145" t="str">
        <f>IF(F27="", "", VLOOKUP(F27, 'MASTER LIST'!$A:$N, 3, FALSE))</f>
        <v>Tanushi</v>
      </c>
      <c r="I27" s="146">
        <f>IF(F27="", "", VLOOKUP(F27, 'MASTER LIST'!$A:$N, 5, FALSE))</f>
        <v>40285</v>
      </c>
      <c r="J27" s="147" t="str">
        <f>IF(F27="", "", VLOOKUP(F27, 'MASTER LIST'!$A:$N, 4, FALSE))</f>
        <v>F</v>
      </c>
      <c r="K27" s="147" t="str">
        <f>IF(F27="", "", VLOOKUP(F27, 'MASTER LIST'!$A:$N, 13, FALSE))</f>
        <v>U16</v>
      </c>
      <c r="L27" s="145" t="s">
        <v>7176</v>
      </c>
      <c r="M27" s="148" t="str">
        <f>IF(F27="", "", VLOOKUP(F27, 'MASTER LIST'!$A:$N, 11, FALSE))</f>
        <v>CPE</v>
      </c>
      <c r="N27" s="183"/>
    </row>
    <row r="28" spans="2:14" s="113" customFormat="1" ht="39.950000000000003" customHeight="1" x14ac:dyDescent="0.35">
      <c r="B28" s="103"/>
      <c r="C28" s="223"/>
      <c r="D28" s="223">
        <v>1592</v>
      </c>
      <c r="E28" s="197"/>
      <c r="F28" s="197"/>
      <c r="G28" s="145" t="s">
        <v>7128</v>
      </c>
      <c r="H28" s="145" t="s">
        <v>7129</v>
      </c>
      <c r="I28" s="146"/>
      <c r="J28" s="147" t="s">
        <v>201</v>
      </c>
      <c r="K28" s="147" t="s">
        <v>202</v>
      </c>
      <c r="L28" s="145" t="s">
        <v>7176</v>
      </c>
      <c r="M28" s="148"/>
      <c r="N28" s="183"/>
    </row>
    <row r="29" spans="2:14" s="113" customFormat="1" ht="39.950000000000003" customHeight="1" x14ac:dyDescent="0.35">
      <c r="B29" s="103"/>
      <c r="C29" s="223"/>
      <c r="D29" s="223">
        <v>1520</v>
      </c>
      <c r="E29" s="197" t="s">
        <v>248</v>
      </c>
      <c r="F29" s="197">
        <v>4221</v>
      </c>
      <c r="G29" s="145" t="str">
        <f>IF(F29="", "", VLOOKUP(F29, 'MASTER LIST'!$A:$N, 2, FALSE))</f>
        <v xml:space="preserve">LAPIN </v>
      </c>
      <c r="H29" s="145" t="str">
        <f>IF(F29="", "", VLOOKUP(F29, 'MASTER LIST'!$A:$N, 3, FALSE))</f>
        <v>Solena Daphnée</v>
      </c>
      <c r="I29" s="146">
        <f>IF(F29="", "", VLOOKUP(F29, 'MASTER LIST'!$A:$N, 5, FALSE))</f>
        <v>40337</v>
      </c>
      <c r="J29" s="147" t="str">
        <f>IF(F29="", "", VLOOKUP(F29, 'MASTER LIST'!$A:$N, 4, FALSE))</f>
        <v>F</v>
      </c>
      <c r="K29" s="147" t="str">
        <f>IF(F29="", "", VLOOKUP(F29, 'MASTER LIST'!$A:$N, 13, FALSE))</f>
        <v>U16</v>
      </c>
      <c r="L29" s="145" t="s">
        <v>7176</v>
      </c>
      <c r="M29" s="148" t="str">
        <f>IF(F29="", "", VLOOKUP(F29, 'MASTER LIST'!$A:$N, 11, FALSE))</f>
        <v>CPE</v>
      </c>
      <c r="N29" s="183"/>
    </row>
    <row r="30" spans="2:14" s="113" customFormat="1" ht="39.950000000000003" customHeight="1" x14ac:dyDescent="0.35">
      <c r="B30" s="103"/>
      <c r="C30" s="223"/>
      <c r="D30" s="223">
        <v>1521</v>
      </c>
      <c r="E30" s="197" t="s">
        <v>248</v>
      </c>
      <c r="F30" s="197">
        <v>4220</v>
      </c>
      <c r="G30" s="145" t="str">
        <f>IF(F30="", "", VLOOKUP(F30, 'MASTER LIST'!$A:$N, 2, FALSE))</f>
        <v>LAVAL</v>
      </c>
      <c r="H30" s="145" t="str">
        <f>IF(F30="", "", VLOOKUP(F30, 'MASTER LIST'!$A:$N, 3, FALSE))</f>
        <v>Samantha</v>
      </c>
      <c r="I30" s="146">
        <f>IF(F30="", "", VLOOKUP(F30, 'MASTER LIST'!$A:$N, 5, FALSE))</f>
        <v>40693</v>
      </c>
      <c r="J30" s="147" t="str">
        <f>IF(F30="", "", VLOOKUP(F30, 'MASTER LIST'!$A:$N, 4, FALSE))</f>
        <v>F</v>
      </c>
      <c r="K30" s="147" t="str">
        <f>IF(F30="", "", VLOOKUP(F30, 'MASTER LIST'!$A:$N, 13, FALSE))</f>
        <v>U16</v>
      </c>
      <c r="L30" s="145" t="s">
        <v>7158</v>
      </c>
      <c r="M30" s="148" t="str">
        <f>IF(F30="", "", VLOOKUP(F30, 'MASTER LIST'!$A:$N, 11, FALSE))</f>
        <v>CPE</v>
      </c>
      <c r="N30" s="183"/>
    </row>
    <row r="31" spans="2:14" s="113" customFormat="1" ht="39.950000000000003" customHeight="1" x14ac:dyDescent="0.35">
      <c r="B31" s="103"/>
      <c r="C31" s="223"/>
      <c r="D31" s="223">
        <v>1593</v>
      </c>
      <c r="E31" s="197"/>
      <c r="F31" s="197"/>
      <c r="G31" s="145" t="s">
        <v>1003</v>
      </c>
      <c r="H31" s="145" t="s">
        <v>7127</v>
      </c>
      <c r="I31" s="146"/>
      <c r="J31" s="147" t="s">
        <v>201</v>
      </c>
      <c r="K31" s="147" t="s">
        <v>202</v>
      </c>
      <c r="L31" s="145" t="s">
        <v>7176</v>
      </c>
      <c r="M31" s="148"/>
      <c r="N31" s="183"/>
    </row>
    <row r="32" spans="2:14" s="113" customFormat="1" ht="39.950000000000003" customHeight="1" x14ac:dyDescent="0.35">
      <c r="B32" s="103"/>
      <c r="C32" s="223"/>
      <c r="D32" s="223">
        <v>1522</v>
      </c>
      <c r="E32" s="197" t="s">
        <v>248</v>
      </c>
      <c r="F32" s="197">
        <v>3734</v>
      </c>
      <c r="G32" s="145" t="str">
        <f>IF(F32="", "", VLOOKUP(F32, 'MASTER LIST'!$A:$N, 2, FALSE))</f>
        <v>MALIÉ</v>
      </c>
      <c r="H32" s="145" t="str">
        <f>IF(F32="", "", VLOOKUP(F32, 'MASTER LIST'!$A:$N, 3, FALSE))</f>
        <v>Rachel</v>
      </c>
      <c r="I32" s="146">
        <f>IF(F32="", "", VLOOKUP(F32, 'MASTER LIST'!$A:$N, 5, FALSE))</f>
        <v>40468</v>
      </c>
      <c r="J32" s="147" t="str">
        <f>IF(F32="", "", VLOOKUP(F32, 'MASTER LIST'!$A:$N, 4, FALSE))</f>
        <v>F</v>
      </c>
      <c r="K32" s="147" t="str">
        <f>IF(F32="", "", VLOOKUP(F32, 'MASTER LIST'!$A:$N, 13, FALSE))</f>
        <v>U16</v>
      </c>
      <c r="L32" s="145" t="s">
        <v>7176</v>
      </c>
      <c r="M32" s="148" t="str">
        <f>IF(F32="", "", VLOOKUP(F32, 'MASTER LIST'!$A:$N, 11, FALSE))</f>
        <v>CPE</v>
      </c>
      <c r="N32" s="183"/>
    </row>
    <row r="33" spans="2:14" s="113" customFormat="1" ht="39.950000000000003" customHeight="1" x14ac:dyDescent="0.35">
      <c r="B33" s="103"/>
      <c r="C33" s="223"/>
      <c r="D33" s="223"/>
      <c r="E33" s="197"/>
      <c r="F33" s="197"/>
      <c r="G33" s="145"/>
      <c r="H33" s="145"/>
      <c r="I33" s="146"/>
      <c r="J33" s="147"/>
      <c r="K33" s="147"/>
      <c r="L33" s="145"/>
      <c r="M33" s="148"/>
      <c r="N33" s="183"/>
    </row>
    <row r="34" spans="2:14" s="113" customFormat="1" ht="39.950000000000003" customHeight="1" x14ac:dyDescent="0.35">
      <c r="B34" s="103"/>
      <c r="C34" s="223"/>
      <c r="D34" s="223">
        <v>1515</v>
      </c>
      <c r="E34" s="197" t="s">
        <v>248</v>
      </c>
      <c r="F34" s="197">
        <v>3733</v>
      </c>
      <c r="G34" s="145" t="str">
        <f>IF(F34="", "", VLOOKUP(F34, 'MASTER LIST'!$A:$N, 2, FALSE))</f>
        <v>ARTHUR</v>
      </c>
      <c r="H34" s="145" t="str">
        <f>IF(F34="", "", VLOOKUP(F34, 'MASTER LIST'!$A:$N, 3, FALSE))</f>
        <v>Celeste</v>
      </c>
      <c r="I34" s="146">
        <f>IF(F34="", "", VLOOKUP(F34, 'MASTER LIST'!$A:$N, 5, FALSE))</f>
        <v>40491</v>
      </c>
      <c r="J34" s="147" t="str">
        <f>IF(F34="", "", VLOOKUP(F34, 'MASTER LIST'!$A:$N, 4, FALSE))</f>
        <v>F</v>
      </c>
      <c r="K34" s="147" t="str">
        <f>IF(F34="", "", VLOOKUP(F34, 'MASTER LIST'!$A:$N, 13, FALSE))</f>
        <v>U16</v>
      </c>
      <c r="L34" s="145" t="s">
        <v>7156</v>
      </c>
      <c r="M34" s="148" t="str">
        <f>IF(F34="", "", VLOOKUP(F34, 'MASTER LIST'!$A:$N, 11, FALSE))</f>
        <v>CPE</v>
      </c>
      <c r="N34" s="183"/>
    </row>
    <row r="35" spans="2:14" s="113" customFormat="1" ht="39.950000000000003" customHeight="1" x14ac:dyDescent="0.35">
      <c r="B35" s="103"/>
      <c r="C35" s="223"/>
      <c r="D35" s="223">
        <v>1516</v>
      </c>
      <c r="E35" s="197" t="s">
        <v>248</v>
      </c>
      <c r="F35" s="197">
        <v>3949</v>
      </c>
      <c r="G35" s="145" t="str">
        <f>IF(F35="", "", VLOOKUP(F35, 'MASTER LIST'!$A:$N, 2, FALSE))</f>
        <v>BAJOO</v>
      </c>
      <c r="H35" s="145" t="str">
        <f>IF(F35="", "", VLOOKUP(F35, 'MASTER LIST'!$A:$N, 3, FALSE))</f>
        <v xml:space="preserve">Rudrakshi </v>
      </c>
      <c r="I35" s="146">
        <f>IF(F35="", "", VLOOKUP(F35, 'MASTER LIST'!$A:$N, 5, FALSE))</f>
        <v>40408</v>
      </c>
      <c r="J35" s="147" t="str">
        <f>IF(F35="", "", VLOOKUP(F35, 'MASTER LIST'!$A:$N, 4, FALSE))</f>
        <v>F</v>
      </c>
      <c r="K35" s="147" t="str">
        <f>IF(F35="", "", VLOOKUP(F35, 'MASTER LIST'!$A:$N, 13, FALSE))</f>
        <v>U16</v>
      </c>
      <c r="L35" s="145" t="s">
        <v>7177</v>
      </c>
      <c r="M35" s="148" t="str">
        <f>IF(F35="", "", VLOOKUP(F35, 'MASTER LIST'!$A:$N, 11, FALSE))</f>
        <v>CPE</v>
      </c>
      <c r="N35" s="183"/>
    </row>
    <row r="36" spans="2:14" s="113" customFormat="1" ht="39.950000000000003" customHeight="1" x14ac:dyDescent="0.35">
      <c r="B36" s="103"/>
      <c r="C36" s="223"/>
      <c r="D36" s="223">
        <v>1518</v>
      </c>
      <c r="E36" s="197" t="s">
        <v>248</v>
      </c>
      <c r="F36" s="197">
        <v>3738</v>
      </c>
      <c r="G36" s="145" t="str">
        <f>IF(F36="", "", VLOOKUP(F36, 'MASTER LIST'!$A:$N, 2, FALSE))</f>
        <v>FELICITÉ</v>
      </c>
      <c r="H36" s="145" t="str">
        <f>IF(F36="", "", VLOOKUP(F36, 'MASTER LIST'!$A:$N, 3, FALSE))</f>
        <v>Lynsha</v>
      </c>
      <c r="I36" s="146">
        <f>IF(F36="", "", VLOOKUP(F36, 'MASTER LIST'!$A:$N, 5, FALSE))</f>
        <v>40730</v>
      </c>
      <c r="J36" s="147" t="str">
        <f>IF(F36="", "", VLOOKUP(F36, 'MASTER LIST'!$A:$N, 4, FALSE))</f>
        <v>F</v>
      </c>
      <c r="K36" s="147" t="str">
        <f>IF(F36="", "", VLOOKUP(F36, 'MASTER LIST'!$A:$N, 13, FALSE))</f>
        <v>U16</v>
      </c>
      <c r="L36" s="145" t="s">
        <v>7177</v>
      </c>
      <c r="M36" s="148" t="str">
        <f>IF(F36="", "", VLOOKUP(F36, 'MASTER LIST'!$A:$N, 11, FALSE))</f>
        <v>CPE</v>
      </c>
      <c r="N36" s="183"/>
    </row>
    <row r="37" spans="2:14" s="113" customFormat="1" ht="39.950000000000003" customHeight="1" x14ac:dyDescent="0.35">
      <c r="B37" s="103"/>
      <c r="C37" s="223"/>
      <c r="D37" s="223">
        <v>1519</v>
      </c>
      <c r="E37" s="197" t="s">
        <v>248</v>
      </c>
      <c r="F37" s="197">
        <v>3950</v>
      </c>
      <c r="G37" s="145" t="str">
        <f>IF(F37="", "", VLOOKUP(F37, 'MASTER LIST'!$A:$N, 2, FALSE))</f>
        <v xml:space="preserve">JEANNTON </v>
      </c>
      <c r="H37" s="145" t="str">
        <f>IF(F37="", "", VLOOKUP(F37, 'MASTER LIST'!$A:$N, 3, FALSE))</f>
        <v xml:space="preserve">Loanna </v>
      </c>
      <c r="I37" s="146">
        <f>IF(F37="", "", VLOOKUP(F37, 'MASTER LIST'!$A:$N, 5, FALSE))</f>
        <v>40735</v>
      </c>
      <c r="J37" s="147" t="str">
        <f>IF(F37="", "", VLOOKUP(F37, 'MASTER LIST'!$A:$N, 4, FALSE))</f>
        <v>F</v>
      </c>
      <c r="K37" s="147" t="str">
        <f>IF(F37="", "", VLOOKUP(F37, 'MASTER LIST'!$A:$N, 13, FALSE))</f>
        <v>U16</v>
      </c>
      <c r="L37" s="145" t="s">
        <v>7177</v>
      </c>
      <c r="M37" s="148" t="str">
        <f>IF(F37="", "", VLOOKUP(F37, 'MASTER LIST'!$A:$N, 11, FALSE))</f>
        <v>CPE</v>
      </c>
      <c r="N37" s="183"/>
    </row>
    <row r="38" spans="2:14" s="113" customFormat="1" ht="39.950000000000003" customHeight="1" x14ac:dyDescent="0.35">
      <c r="B38" s="103"/>
      <c r="C38" s="223"/>
      <c r="D38" s="223">
        <v>1523</v>
      </c>
      <c r="E38" s="197" t="s">
        <v>248</v>
      </c>
      <c r="F38" s="197">
        <v>4223</v>
      </c>
      <c r="G38" s="145" t="str">
        <f>IF(F38="", "", VLOOKUP(F38, 'MASTER LIST'!$A:$N, 2, FALSE))</f>
        <v>POTIES</v>
      </c>
      <c r="H38" s="145" t="str">
        <f>IF(F38="", "", VLOOKUP(F38, 'MASTER LIST'!$A:$N, 3, FALSE))</f>
        <v>Lorna jahmelia</v>
      </c>
      <c r="I38" s="146">
        <f>IF(F38="", "", VLOOKUP(F38, 'MASTER LIST'!$A:$N, 5, FALSE))</f>
        <v>40562</v>
      </c>
      <c r="J38" s="147" t="str">
        <f>IF(F38="", "", VLOOKUP(F38, 'MASTER LIST'!$A:$N, 4, FALSE))</f>
        <v>F</v>
      </c>
      <c r="K38" s="147" t="str">
        <f>IF(F38="", "", VLOOKUP(F38, 'MASTER LIST'!$A:$N, 13, FALSE))</f>
        <v>U16</v>
      </c>
      <c r="L38" s="145" t="s">
        <v>7177</v>
      </c>
      <c r="M38" s="148" t="str">
        <f>IF(F38="", "", VLOOKUP(F38, 'MASTER LIST'!$A:$N, 11, FALSE))</f>
        <v>CPE</v>
      </c>
      <c r="N38" s="183"/>
    </row>
    <row r="39" spans="2:14" s="113" customFormat="1" ht="39.950000000000003" customHeight="1" x14ac:dyDescent="0.35">
      <c r="B39" s="103"/>
      <c r="C39" s="223"/>
      <c r="D39" s="223"/>
      <c r="E39" s="197"/>
      <c r="F39" s="197"/>
      <c r="G39" s="145"/>
      <c r="H39" s="145"/>
      <c r="I39" s="146"/>
      <c r="J39" s="147"/>
      <c r="K39" s="147"/>
      <c r="L39" s="145"/>
      <c r="M39" s="148"/>
      <c r="N39" s="183"/>
    </row>
    <row r="40" spans="2:14" s="113" customFormat="1" ht="39.950000000000003" customHeight="1" x14ac:dyDescent="0.35">
      <c r="B40" s="103"/>
      <c r="C40" s="223"/>
      <c r="D40" s="223">
        <v>1509</v>
      </c>
      <c r="E40" s="197" t="s">
        <v>248</v>
      </c>
      <c r="F40" s="197">
        <v>1242</v>
      </c>
      <c r="G40" s="145" t="str">
        <f>IF(F40="", "", VLOOKUP(F40, 'MASTER LIST'!$A:$N, 2, FALSE))</f>
        <v>BALISSON</v>
      </c>
      <c r="H40" s="145" t="str">
        <f>IF(F40="", "", VLOOKUP(F40, 'MASTER LIST'!$A:$N, 3, FALSE))</f>
        <v xml:space="preserve">Leonna </v>
      </c>
      <c r="I40" s="146">
        <f>IF(F40="", "", VLOOKUP(F40, 'MASTER LIST'!$A:$N, 5, FALSE))</f>
        <v>40244</v>
      </c>
      <c r="J40" s="147" t="str">
        <f>IF(F40="", "", VLOOKUP(F40, 'MASTER LIST'!$A:$N, 4, FALSE))</f>
        <v>F</v>
      </c>
      <c r="K40" s="147" t="str">
        <f>IF(F40="", "", VLOOKUP(F40, 'MASTER LIST'!$A:$N, 13, FALSE))</f>
        <v>U16</v>
      </c>
      <c r="L40" s="145" t="str">
        <f>IF(F40="", "", VLOOKUP(F40, 'MASTER LIST'!$A:$N, 10, FALSE))</f>
        <v>CUREPIPE HARLEM AC</v>
      </c>
      <c r="M40" s="148" t="str">
        <f>IF(F40="", "", VLOOKUP(F40, 'MASTER LIST'!$A:$N, 11, FALSE))</f>
        <v>CPE</v>
      </c>
      <c r="N40" s="183"/>
    </row>
    <row r="41" spans="2:14" s="113" customFormat="1" ht="39.950000000000003" customHeight="1" x14ac:dyDescent="0.35">
      <c r="B41" s="103"/>
      <c r="C41" s="223"/>
      <c r="D41" s="223">
        <v>1510</v>
      </c>
      <c r="E41" s="197" t="s">
        <v>248</v>
      </c>
      <c r="F41" s="197">
        <v>3181</v>
      </c>
      <c r="G41" s="145" t="str">
        <f>IF(F41="", "", VLOOKUP(F41, 'MASTER LIST'!$A:$N, 2, FALSE))</f>
        <v>CERVEAUX</v>
      </c>
      <c r="H41" s="145" t="str">
        <f>IF(F41="", "", VLOOKUP(F41, 'MASTER LIST'!$A:$N, 3, FALSE))</f>
        <v>Whitney</v>
      </c>
      <c r="I41" s="146">
        <f>IF(F41="", "", VLOOKUP(F41, 'MASTER LIST'!$A:$N, 5, FALSE))</f>
        <v>40746</v>
      </c>
      <c r="J41" s="147" t="str">
        <f>IF(F41="", "", VLOOKUP(F41, 'MASTER LIST'!$A:$N, 4, FALSE))</f>
        <v>F</v>
      </c>
      <c r="K41" s="147" t="str">
        <f>IF(F41="", "", VLOOKUP(F41, 'MASTER LIST'!$A:$N, 13, FALSE))</f>
        <v>U16</v>
      </c>
      <c r="L41" s="145" t="str">
        <f>IF(F41="", "", VLOOKUP(F41, 'MASTER LIST'!$A:$N, 10, FALSE))</f>
        <v>CUREPIPE HARLEM AC</v>
      </c>
      <c r="M41" s="148" t="str">
        <f>IF(F41="", "", VLOOKUP(F41, 'MASTER LIST'!$A:$N, 11, FALSE))</f>
        <v>CPE</v>
      </c>
      <c r="N41" s="183"/>
    </row>
    <row r="42" spans="2:14" s="113" customFormat="1" ht="39.950000000000003" customHeight="1" x14ac:dyDescent="0.35">
      <c r="B42" s="103"/>
      <c r="C42" s="223"/>
      <c r="D42" s="223">
        <v>1511</v>
      </c>
      <c r="E42" s="197" t="s">
        <v>248</v>
      </c>
      <c r="F42" s="197">
        <v>1965</v>
      </c>
      <c r="G42" s="145" t="str">
        <f>IF(F42="", "", VLOOKUP(F42, 'MASTER LIST'!$A:$N, 2, FALSE))</f>
        <v>CHELIN</v>
      </c>
      <c r="H42" s="145" t="str">
        <f>IF(F42="", "", VLOOKUP(F42, 'MASTER LIST'!$A:$N, 3, FALSE))</f>
        <v>Eva</v>
      </c>
      <c r="I42" s="146">
        <f>IF(F42="", "", VLOOKUP(F42, 'MASTER LIST'!$A:$N, 5, FALSE))</f>
        <v>40525</v>
      </c>
      <c r="J42" s="147" t="str">
        <f>IF(F42="", "", VLOOKUP(F42, 'MASTER LIST'!$A:$N, 4, FALSE))</f>
        <v>F</v>
      </c>
      <c r="K42" s="147" t="str">
        <f>IF(F42="", "", VLOOKUP(F42, 'MASTER LIST'!$A:$N, 13, FALSE))</f>
        <v>U16</v>
      </c>
      <c r="L42" s="145" t="str">
        <f>IF(F42="", "", VLOOKUP(F42, 'MASTER LIST'!$A:$N, 10, FALSE))</f>
        <v>CUREPIPE HARLEM AC</v>
      </c>
      <c r="M42" s="148" t="str">
        <f>IF(F42="", "", VLOOKUP(F42, 'MASTER LIST'!$A:$N, 11, FALSE))</f>
        <v>CPE</v>
      </c>
      <c r="N42" s="183"/>
    </row>
    <row r="43" spans="2:14" s="113" customFormat="1" ht="39.950000000000003" customHeight="1" x14ac:dyDescent="0.35">
      <c r="B43" s="103"/>
      <c r="C43" s="223"/>
      <c r="D43" s="223">
        <v>1512</v>
      </c>
      <c r="E43" s="197" t="s">
        <v>248</v>
      </c>
      <c r="F43" s="197">
        <v>1244</v>
      </c>
      <c r="G43" s="145" t="str">
        <f>IF(F43="", "", VLOOKUP(F43, 'MASTER LIST'!$A:$N, 2, FALSE))</f>
        <v xml:space="preserve">EMAMALLY </v>
      </c>
      <c r="H43" s="145" t="str">
        <f>IF(F43="", "", VLOOKUP(F43, 'MASTER LIST'!$A:$N, 3, FALSE))</f>
        <v xml:space="preserve">Murielle </v>
      </c>
      <c r="I43" s="146">
        <f>IF(F43="", "", VLOOKUP(F43, 'MASTER LIST'!$A:$N, 5, FALSE))</f>
        <v>40320</v>
      </c>
      <c r="J43" s="147" t="str">
        <f>IF(F43="", "", VLOOKUP(F43, 'MASTER LIST'!$A:$N, 4, FALSE))</f>
        <v>F</v>
      </c>
      <c r="K43" s="147" t="str">
        <f>IF(F43="", "", VLOOKUP(F43, 'MASTER LIST'!$A:$N, 13, FALSE))</f>
        <v>U16</v>
      </c>
      <c r="L43" s="145" t="str">
        <f>IF(F43="", "", VLOOKUP(F43, 'MASTER LIST'!$A:$N, 10, FALSE))</f>
        <v>CUREPIPE HARLEM AC</v>
      </c>
      <c r="M43" s="148" t="str">
        <f>IF(F43="", "", VLOOKUP(F43, 'MASTER LIST'!$A:$N, 11, FALSE))</f>
        <v>CPE</v>
      </c>
      <c r="N43" s="183"/>
    </row>
    <row r="44" spans="2:14" s="113" customFormat="1" ht="39.950000000000003" customHeight="1" x14ac:dyDescent="0.3">
      <c r="B44" s="103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2:14" s="113" customFormat="1" ht="39.950000000000003" customHeight="1" x14ac:dyDescent="0.3">
      <c r="B45" s="103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2:14" s="113" customFormat="1" ht="35.1" customHeight="1" x14ac:dyDescent="0.35">
      <c r="B46" s="103"/>
      <c r="C46" s="223"/>
      <c r="D46" s="223">
        <v>1597</v>
      </c>
      <c r="E46" s="197"/>
      <c r="F46" s="197"/>
      <c r="G46" s="145" t="s">
        <v>1897</v>
      </c>
      <c r="H46" s="145" t="s">
        <v>1898</v>
      </c>
      <c r="I46" s="146"/>
      <c r="J46" s="147" t="s">
        <v>201</v>
      </c>
      <c r="K46" s="147" t="s">
        <v>202</v>
      </c>
      <c r="L46" s="145" t="s">
        <v>6</v>
      </c>
      <c r="M46" s="148"/>
      <c r="N46" s="183"/>
    </row>
    <row r="47" spans="2:14" s="113" customFormat="1" ht="35.1" customHeight="1" x14ac:dyDescent="0.35">
      <c r="B47" s="103"/>
      <c r="C47" s="223"/>
      <c r="D47" s="223">
        <v>1596</v>
      </c>
      <c r="E47" s="197"/>
      <c r="F47" s="197"/>
      <c r="G47" s="145" t="s">
        <v>1624</v>
      </c>
      <c r="H47" s="145" t="s">
        <v>7120</v>
      </c>
      <c r="I47" s="146"/>
      <c r="J47" s="147" t="s">
        <v>201</v>
      </c>
      <c r="K47" s="147" t="s">
        <v>202</v>
      </c>
      <c r="L47" s="145" t="s">
        <v>6</v>
      </c>
      <c r="M47" s="148"/>
      <c r="N47" s="183"/>
    </row>
    <row r="48" spans="2:14" s="113" customFormat="1" ht="35.1" customHeight="1" x14ac:dyDescent="0.35">
      <c r="B48" s="103"/>
      <c r="C48" s="223"/>
      <c r="D48" s="223">
        <v>1594</v>
      </c>
      <c r="E48" s="197"/>
      <c r="F48" s="197"/>
      <c r="G48" s="145" t="s">
        <v>6938</v>
      </c>
      <c r="H48" s="145" t="s">
        <v>6939</v>
      </c>
      <c r="I48" s="146"/>
      <c r="J48" s="147" t="s">
        <v>201</v>
      </c>
      <c r="K48" s="147" t="s">
        <v>202</v>
      </c>
      <c r="L48" s="145" t="s">
        <v>6</v>
      </c>
      <c r="M48" s="148"/>
      <c r="N48" s="183"/>
    </row>
    <row r="49" spans="2:14" s="113" customFormat="1" ht="35.1" customHeight="1" x14ac:dyDescent="0.35">
      <c r="B49" s="103"/>
      <c r="C49" s="223"/>
      <c r="D49" s="223">
        <v>1595</v>
      </c>
      <c r="E49" s="197"/>
      <c r="F49" s="197"/>
      <c r="G49" s="145" t="s">
        <v>414</v>
      </c>
      <c r="H49" s="145" t="s">
        <v>7119</v>
      </c>
      <c r="I49" s="146"/>
      <c r="J49" s="147" t="s">
        <v>201</v>
      </c>
      <c r="K49" s="147" t="s">
        <v>202</v>
      </c>
      <c r="L49" s="145" t="s">
        <v>6</v>
      </c>
      <c r="M49" s="148"/>
      <c r="N49" s="183"/>
    </row>
    <row r="50" spans="2:14" s="113" customFormat="1" ht="35.1" customHeight="1" x14ac:dyDescent="0.35">
      <c r="B50" s="103"/>
      <c r="C50" s="223"/>
      <c r="D50" s="223">
        <v>1598</v>
      </c>
      <c r="E50" s="197"/>
      <c r="F50" s="197"/>
      <c r="G50" s="145" t="s">
        <v>6239</v>
      </c>
      <c r="H50" s="145" t="s">
        <v>7121</v>
      </c>
      <c r="I50" s="146"/>
      <c r="J50" s="147" t="s">
        <v>201</v>
      </c>
      <c r="K50" s="147" t="s">
        <v>202</v>
      </c>
      <c r="L50" s="145" t="s">
        <v>6</v>
      </c>
      <c r="M50" s="148"/>
      <c r="N50" s="183"/>
    </row>
    <row r="51" spans="2:14" s="113" customFormat="1" ht="35.1" customHeight="1" x14ac:dyDescent="0.35">
      <c r="B51" s="103"/>
      <c r="C51" s="223"/>
      <c r="D51" s="223">
        <v>1599</v>
      </c>
      <c r="E51" s="197"/>
      <c r="F51" s="197"/>
      <c r="G51" s="145" t="s">
        <v>5727</v>
      </c>
      <c r="H51" s="145" t="s">
        <v>7135</v>
      </c>
      <c r="I51" s="146"/>
      <c r="J51" s="147" t="s">
        <v>201</v>
      </c>
      <c r="K51" s="147" t="s">
        <v>202</v>
      </c>
      <c r="L51" s="145" t="s">
        <v>6</v>
      </c>
      <c r="M51" s="148"/>
      <c r="N51" s="183"/>
    </row>
    <row r="52" spans="2:14" s="113" customFormat="1" ht="35.1" customHeight="1" x14ac:dyDescent="0.35">
      <c r="B52" s="103"/>
      <c r="C52" s="223"/>
      <c r="D52" s="223"/>
      <c r="E52" s="197"/>
      <c r="F52" s="197"/>
      <c r="G52" s="145"/>
      <c r="H52" s="145"/>
      <c r="I52" s="146"/>
      <c r="J52" s="147"/>
      <c r="K52" s="147"/>
      <c r="L52" s="145"/>
      <c r="M52" s="148"/>
      <c r="N52" s="183"/>
    </row>
    <row r="53" spans="2:14" s="113" customFormat="1" ht="35.1" customHeight="1" x14ac:dyDescent="0.35">
      <c r="B53" s="103"/>
      <c r="C53" s="223"/>
      <c r="D53" s="223">
        <v>1524</v>
      </c>
      <c r="E53" s="197" t="s">
        <v>248</v>
      </c>
      <c r="F53" s="197">
        <v>1850</v>
      </c>
      <c r="G53" s="145" t="str">
        <f>IF(F53="", "", VLOOKUP(F53, 'MASTER LIST'!$A:$N, 2, FALSE))</f>
        <v>DERCY</v>
      </c>
      <c r="H53" s="145" t="str">
        <f>IF(F53="", "", VLOOKUP(F53, 'MASTER LIST'!$A:$N, 3, FALSE))</f>
        <v>Anastasia I</v>
      </c>
      <c r="I53" s="146">
        <f>IF(F53="", "", VLOOKUP(F53, 'MASTER LIST'!$A:$N, 5, FALSE))</f>
        <v>40571</v>
      </c>
      <c r="J53" s="147" t="str">
        <f>IF(F53="", "", VLOOKUP(F53, 'MASTER LIST'!$A:$N, 4, FALSE))</f>
        <v>F</v>
      </c>
      <c r="K53" s="147" t="str">
        <f>IF(F53="", "", VLOOKUP(F53, 'MASTER LIST'!$A:$N, 13, FALSE))</f>
        <v>U16</v>
      </c>
      <c r="L53" s="145" t="s">
        <v>7157</v>
      </c>
      <c r="M53" s="148" t="str">
        <f>IF(F53="", "", VLOOKUP(F53, 'MASTER LIST'!$A:$N, 11, FALSE))</f>
        <v>VCPH</v>
      </c>
      <c r="N53" s="183"/>
    </row>
    <row r="54" spans="2:14" s="113" customFormat="1" ht="35.1" customHeight="1" x14ac:dyDescent="0.35">
      <c r="B54" s="103"/>
      <c r="C54" s="223"/>
      <c r="D54" s="223">
        <v>1525</v>
      </c>
      <c r="E54" s="197" t="s">
        <v>248</v>
      </c>
      <c r="F54" s="197">
        <v>1839</v>
      </c>
      <c r="G54" s="145" t="str">
        <f>IF(F54="", "", VLOOKUP(F54, 'MASTER LIST'!$A:$N, 2, FALSE))</f>
        <v>MITRAILLE</v>
      </c>
      <c r="H54" s="145" t="str">
        <f>IF(F54="", "", VLOOKUP(F54, 'MASTER LIST'!$A:$N, 3, FALSE))</f>
        <v>Elishama</v>
      </c>
      <c r="I54" s="146">
        <f>IF(F54="", "", VLOOKUP(F54, 'MASTER LIST'!$A:$N, 5, FALSE))</f>
        <v>40833</v>
      </c>
      <c r="J54" s="147" t="str">
        <f>IF(F54="", "", VLOOKUP(F54, 'MASTER LIST'!$A:$N, 4, FALSE))</f>
        <v>F</v>
      </c>
      <c r="K54" s="147" t="str">
        <f>IF(F54="", "", VLOOKUP(F54, 'MASTER LIST'!$A:$N, 13, FALSE))</f>
        <v>U16</v>
      </c>
      <c r="L54" s="145" t="s">
        <v>7157</v>
      </c>
      <c r="M54" s="148" t="str">
        <f>IF(F54="", "", VLOOKUP(F54, 'MASTER LIST'!$A:$N, 11, FALSE))</f>
        <v>VCPH</v>
      </c>
      <c r="N54" s="183"/>
    </row>
    <row r="55" spans="2:14" s="113" customFormat="1" ht="35.1" customHeight="1" x14ac:dyDescent="0.35">
      <c r="B55" s="103"/>
      <c r="C55" s="223"/>
      <c r="D55" s="223">
        <v>1526</v>
      </c>
      <c r="E55" s="197" t="s">
        <v>248</v>
      </c>
      <c r="F55" s="197">
        <v>1004</v>
      </c>
      <c r="G55" s="145" t="str">
        <f>IF(F55="", "", VLOOKUP(F55, 'MASTER LIST'!$A:$N, 2, FALSE))</f>
        <v>RUMJAM</v>
      </c>
      <c r="H55" s="145" t="str">
        <f>IF(F55="", "", VLOOKUP(F55, 'MASTER LIST'!$A:$N, 3, FALSE))</f>
        <v xml:space="preserve">Loana </v>
      </c>
      <c r="I55" s="146">
        <f>IF(F55="", "", VLOOKUP(F55, 'MASTER LIST'!$A:$N, 5, FALSE))</f>
        <v>40232</v>
      </c>
      <c r="J55" s="147" t="str">
        <f>IF(F55="", "", VLOOKUP(F55, 'MASTER LIST'!$A:$N, 4, FALSE))</f>
        <v>F</v>
      </c>
      <c r="K55" s="147" t="str">
        <f>IF(F55="", "", VLOOKUP(F55, 'MASTER LIST'!$A:$N, 13, FALSE))</f>
        <v>U16</v>
      </c>
      <c r="L55" s="145" t="s">
        <v>7157</v>
      </c>
      <c r="M55" s="148" t="str">
        <f>IF(F55="", "", VLOOKUP(F55, 'MASTER LIST'!$A:$N, 11, FALSE))</f>
        <v>VCPH</v>
      </c>
      <c r="N55" s="183"/>
    </row>
    <row r="56" spans="2:14" s="113" customFormat="1" ht="35.1" customHeight="1" x14ac:dyDescent="0.35">
      <c r="B56" s="103"/>
      <c r="C56" s="223"/>
      <c r="D56" s="223">
        <v>1527</v>
      </c>
      <c r="E56" s="197" t="s">
        <v>248</v>
      </c>
      <c r="F56" s="197">
        <v>1667</v>
      </c>
      <c r="G56" s="145" t="str">
        <f>IF(F56="", "", VLOOKUP(F56, 'MASTER LIST'!$A:$N, 2, FALSE))</f>
        <v>SOORIAH</v>
      </c>
      <c r="H56" s="145" t="str">
        <f>IF(F56="", "", VLOOKUP(F56, 'MASTER LIST'!$A:$N, 3, FALSE))</f>
        <v>M. Shanon</v>
      </c>
      <c r="I56" s="146">
        <f>IF(F56="", "", VLOOKUP(F56, 'MASTER LIST'!$A:$N, 5, FALSE))</f>
        <v>40706</v>
      </c>
      <c r="J56" s="147" t="str">
        <f>IF(F56="", "", VLOOKUP(F56, 'MASTER LIST'!$A:$N, 4, FALSE))</f>
        <v>F</v>
      </c>
      <c r="K56" s="147" t="str">
        <f>IF(F56="", "", VLOOKUP(F56, 'MASTER LIST'!$A:$N, 13, FALSE))</f>
        <v>U16</v>
      </c>
      <c r="L56" s="145" t="s">
        <v>7157</v>
      </c>
      <c r="M56" s="148" t="str">
        <f>IF(F56="", "", VLOOKUP(F56, 'MASTER LIST'!$A:$N, 11, FALSE))</f>
        <v>VCPH</v>
      </c>
      <c r="N56" s="183"/>
    </row>
    <row r="57" spans="2:14" s="113" customFormat="1" ht="35.1" customHeight="1" x14ac:dyDescent="0.35">
      <c r="B57" s="103"/>
      <c r="C57" s="223"/>
      <c r="D57" s="223"/>
      <c r="E57" s="197"/>
      <c r="F57" s="197"/>
      <c r="G57" s="145"/>
      <c r="H57" s="145"/>
      <c r="I57" s="146"/>
      <c r="J57" s="147"/>
      <c r="K57" s="147"/>
      <c r="L57" s="145"/>
      <c r="M57" s="148"/>
      <c r="N57" s="183"/>
    </row>
    <row r="58" spans="2:14" s="113" customFormat="1" ht="35.1" customHeight="1" x14ac:dyDescent="0.35">
      <c r="B58" s="103"/>
      <c r="C58" s="289"/>
      <c r="D58" s="223">
        <v>1761</v>
      </c>
      <c r="E58" s="197"/>
      <c r="F58" s="197"/>
      <c r="G58" s="145" t="s">
        <v>6478</v>
      </c>
      <c r="H58" s="145" t="s">
        <v>6479</v>
      </c>
      <c r="I58" s="146"/>
      <c r="J58" s="147" t="s">
        <v>201</v>
      </c>
      <c r="K58" s="147" t="s">
        <v>202</v>
      </c>
      <c r="L58" s="145" t="s">
        <v>55</v>
      </c>
      <c r="M58" s="148"/>
      <c r="N58" s="183"/>
    </row>
    <row r="59" spans="2:14" s="113" customFormat="1" ht="35.1" customHeight="1" x14ac:dyDescent="0.35">
      <c r="B59" s="103"/>
      <c r="C59" s="289"/>
      <c r="D59" s="223">
        <v>1528</v>
      </c>
      <c r="E59" s="197" t="s">
        <v>248</v>
      </c>
      <c r="F59" s="197">
        <v>2992</v>
      </c>
      <c r="G59" s="145" t="str">
        <f>IF(F59="", "", VLOOKUP(F59, 'MASTER LIST'!$A:$N, 2, FALSE))</f>
        <v>LAURENT</v>
      </c>
      <c r="H59" s="145" t="str">
        <f>IF(F59="", "", VLOOKUP(F59, 'MASTER LIST'!$A:$N, 3, FALSE))</f>
        <v>Janaïs</v>
      </c>
      <c r="I59" s="146">
        <f>IF(F59="", "", VLOOKUP(F59, 'MASTER LIST'!$A:$N, 5, FALSE))</f>
        <v>40824</v>
      </c>
      <c r="J59" s="147" t="str">
        <f>IF(F59="", "", VLOOKUP(F59, 'MASTER LIST'!$A:$N, 4, FALSE))</f>
        <v>F</v>
      </c>
      <c r="K59" s="147" t="str">
        <f>IF(F59="", "", VLOOKUP(F59, 'MASTER LIST'!$A:$N, 13, FALSE))</f>
        <v>U16</v>
      </c>
      <c r="L59" s="145" t="str">
        <f>IF(F59="", "", VLOOKUP(F59, 'MASTER LIST'!$A:$N, 10, FALSE))</f>
        <v>LE HOCHET AC</v>
      </c>
      <c r="M59" s="148" t="str">
        <f>IF(F59="", "", VLOOKUP(F59, 'MASTER LIST'!$A:$N, 11, FALSE))</f>
        <v>PAMP</v>
      </c>
      <c r="N59" s="183"/>
    </row>
    <row r="60" spans="2:14" s="113" customFormat="1" ht="35.1" customHeight="1" x14ac:dyDescent="0.35">
      <c r="B60" s="103"/>
      <c r="C60" s="289"/>
      <c r="D60" s="223">
        <v>1529</v>
      </c>
      <c r="E60" s="197" t="s">
        <v>248</v>
      </c>
      <c r="F60" s="197">
        <v>2553</v>
      </c>
      <c r="G60" s="145" t="str">
        <f>IF(F60="", "", VLOOKUP(F60, 'MASTER LIST'!$A:$N, 2, FALSE))</f>
        <v>OHIS</v>
      </c>
      <c r="H60" s="145" t="str">
        <f>IF(F60="", "", VLOOKUP(F60, 'MASTER LIST'!$A:$N, 3, FALSE))</f>
        <v>Noa</v>
      </c>
      <c r="I60" s="146">
        <f>IF(F60="", "", VLOOKUP(F60, 'MASTER LIST'!$A:$N, 5, FALSE))</f>
        <v>40547</v>
      </c>
      <c r="J60" s="147" t="str">
        <f>IF(F60="", "", VLOOKUP(F60, 'MASTER LIST'!$A:$N, 4, FALSE))</f>
        <v>F</v>
      </c>
      <c r="K60" s="147" t="str">
        <f>IF(F60="", "", VLOOKUP(F60, 'MASTER LIST'!$A:$N, 13, FALSE))</f>
        <v>U16</v>
      </c>
      <c r="L60" s="145" t="str">
        <f>IF(F60="", "", VLOOKUP(F60, 'MASTER LIST'!$A:$N, 10, FALSE))</f>
        <v>LE HOCHET AC</v>
      </c>
      <c r="M60" s="148" t="str">
        <f>IF(F60="", "", VLOOKUP(F60, 'MASTER LIST'!$A:$N, 11, FALSE))</f>
        <v>PAMP</v>
      </c>
      <c r="N60" s="183"/>
    </row>
    <row r="61" spans="2:14" s="113" customFormat="1" ht="35.1" customHeight="1" x14ac:dyDescent="0.35">
      <c r="B61" s="103"/>
      <c r="C61" s="289"/>
      <c r="D61" s="223">
        <v>1530</v>
      </c>
      <c r="E61" s="197" t="s">
        <v>248</v>
      </c>
      <c r="F61" s="197">
        <v>1324</v>
      </c>
      <c r="G61" s="145" t="str">
        <f>IF(F61="", "", VLOOKUP(F61, 'MASTER LIST'!$A:$N, 2, FALSE))</f>
        <v>PIRON</v>
      </c>
      <c r="H61" s="145" t="str">
        <f>IF(F61="", "", VLOOKUP(F61, 'MASTER LIST'!$A:$N, 3, FALSE))</f>
        <v>Shanael</v>
      </c>
      <c r="I61" s="146">
        <f>IF(F61="", "", VLOOKUP(F61, 'MASTER LIST'!$A:$N, 5, FALSE))</f>
        <v>40267</v>
      </c>
      <c r="J61" s="147" t="str">
        <f>IF(F61="", "", VLOOKUP(F61, 'MASTER LIST'!$A:$N, 4, FALSE))</f>
        <v>F</v>
      </c>
      <c r="K61" s="147" t="str">
        <f>IF(F61="", "", VLOOKUP(F61, 'MASTER LIST'!$A:$N, 13, FALSE))</f>
        <v>U16</v>
      </c>
      <c r="L61" s="145" t="str">
        <f>IF(F61="", "", VLOOKUP(F61, 'MASTER LIST'!$A:$N, 10, FALSE))</f>
        <v>LE HOCHET AC</v>
      </c>
      <c r="M61" s="148" t="str">
        <f>IF(F61="", "", VLOOKUP(F61, 'MASTER LIST'!$A:$N, 11, FALSE))</f>
        <v>PAMP</v>
      </c>
      <c r="N61" s="183"/>
    </row>
    <row r="62" spans="2:14" s="113" customFormat="1" ht="35.1" customHeight="1" x14ac:dyDescent="0.35">
      <c r="B62" s="103"/>
      <c r="C62" s="289"/>
      <c r="D62" s="223"/>
      <c r="E62" s="197"/>
      <c r="F62" s="197"/>
      <c r="G62" s="145"/>
      <c r="H62" s="145"/>
      <c r="I62" s="146"/>
      <c r="J62" s="147"/>
      <c r="K62" s="147"/>
      <c r="L62" s="145"/>
      <c r="M62" s="148"/>
      <c r="N62" s="183"/>
    </row>
    <row r="63" spans="2:14" s="113" customFormat="1" ht="35.1" customHeight="1" x14ac:dyDescent="0.35">
      <c r="B63" s="103"/>
      <c r="C63" s="223"/>
      <c r="D63" s="223">
        <v>1531</v>
      </c>
      <c r="E63" s="197" t="s">
        <v>248</v>
      </c>
      <c r="F63" s="197">
        <v>3501</v>
      </c>
      <c r="G63" s="145" t="str">
        <f>IF(F63="", "", VLOOKUP(F63, 'MASTER LIST'!$A:$N, 2, FALSE))</f>
        <v>BEEHARY</v>
      </c>
      <c r="H63" s="145" t="str">
        <f>IF(F63="", "", VLOOKUP(F63, 'MASTER LIST'!$A:$N, 3, FALSE))</f>
        <v>Ocean</v>
      </c>
      <c r="I63" s="146">
        <f>IF(F63="", "", VLOOKUP(F63, 'MASTER LIST'!$A:$N, 5, FALSE))</f>
        <v>40366</v>
      </c>
      <c r="J63" s="147" t="str">
        <f>IF(F63="", "", VLOOKUP(F63, 'MASTER LIST'!$A:$N, 4, FALSE))</f>
        <v>F</v>
      </c>
      <c r="K63" s="147" t="str">
        <f>IF(F63="", "", VLOOKUP(F63, 'MASTER LIST'!$A:$N, 13, FALSE))</f>
        <v>U16</v>
      </c>
      <c r="L63" s="145" t="str">
        <f>IF(F63="", "", VLOOKUP(F63, 'MASTER LIST'!$A:$N, 10, FALSE))</f>
        <v>NEW ROSE HILL CENTRAL AC</v>
      </c>
      <c r="M63" s="148" t="str">
        <f>IF(F63="", "", VLOOKUP(F63, 'MASTER LIST'!$A:$N, 11, FALSE))</f>
        <v>BBRH</v>
      </c>
      <c r="N63" s="183"/>
    </row>
    <row r="64" spans="2:14" s="113" customFormat="1" ht="35.1" customHeight="1" x14ac:dyDescent="0.35">
      <c r="B64" s="103"/>
      <c r="C64" s="223"/>
      <c r="D64" s="223">
        <v>1532</v>
      </c>
      <c r="E64" s="197" t="s">
        <v>248</v>
      </c>
      <c r="F64" s="197">
        <v>3505</v>
      </c>
      <c r="G64" s="145" t="str">
        <f>IF(F64="", "", VLOOKUP(F64, 'MASTER LIST'!$A:$N, 2, FALSE))</f>
        <v>HORTENSE</v>
      </c>
      <c r="H64" s="145" t="str">
        <f>IF(F64="", "", VLOOKUP(F64, 'MASTER LIST'!$A:$N, 3, FALSE))</f>
        <v>Noemie</v>
      </c>
      <c r="I64" s="146">
        <f>IF(F64="", "", VLOOKUP(F64, 'MASTER LIST'!$A:$N, 5, FALSE))</f>
        <v>40537</v>
      </c>
      <c r="J64" s="147" t="str">
        <f>IF(F64="", "", VLOOKUP(F64, 'MASTER LIST'!$A:$N, 4, FALSE))</f>
        <v>F</v>
      </c>
      <c r="K64" s="147" t="str">
        <f>IF(F64="", "", VLOOKUP(F64, 'MASTER LIST'!$A:$N, 13, FALSE))</f>
        <v>U16</v>
      </c>
      <c r="L64" s="145" t="str">
        <f>IF(F64="", "", VLOOKUP(F64, 'MASTER LIST'!$A:$N, 10, FALSE))</f>
        <v>NEW ROSE HILL CENTRAL AC</v>
      </c>
      <c r="M64" s="148" t="str">
        <f>IF(F64="", "", VLOOKUP(F64, 'MASTER LIST'!$A:$N, 11, FALSE))</f>
        <v>BBRH</v>
      </c>
      <c r="N64" s="183"/>
    </row>
    <row r="65" spans="1:14" s="113" customFormat="1" ht="35.1" customHeight="1" x14ac:dyDescent="0.35">
      <c r="B65" s="103"/>
      <c r="C65" s="223"/>
      <c r="D65" s="223"/>
      <c r="E65" s="197"/>
      <c r="F65" s="197"/>
      <c r="G65" s="145"/>
      <c r="H65" s="145"/>
      <c r="I65" s="146"/>
      <c r="J65" s="147"/>
      <c r="K65" s="147"/>
      <c r="L65" s="145"/>
      <c r="M65" s="148"/>
      <c r="N65" s="183"/>
    </row>
    <row r="66" spans="1:14" s="113" customFormat="1" ht="35.1" customHeight="1" x14ac:dyDescent="0.35">
      <c r="B66" s="103"/>
      <c r="C66" s="223"/>
      <c r="D66" s="223">
        <v>1533</v>
      </c>
      <c r="E66" s="197" t="s">
        <v>248</v>
      </c>
      <c r="F66" s="197">
        <v>4057</v>
      </c>
      <c r="G66" s="145" t="str">
        <f>IF(F66="", "", VLOOKUP(F66, 'MASTER LIST'!$A:$N, 2, FALSE))</f>
        <v>CHAVRY</v>
      </c>
      <c r="H66" s="145" t="str">
        <f>IF(F66="", "", VLOOKUP(F66, 'MASTER LIST'!$A:$N, 3, FALSE))</f>
        <v>Marykate Serena</v>
      </c>
      <c r="I66" s="146">
        <f>IF(F66="", "", VLOOKUP(F66, 'MASTER LIST'!$A:$N, 5, FALSE))</f>
        <v>40503</v>
      </c>
      <c r="J66" s="147" t="str">
        <f>IF(F66="", "", VLOOKUP(F66, 'MASTER LIST'!$A:$N, 4, FALSE))</f>
        <v>F</v>
      </c>
      <c r="K66" s="147" t="str">
        <f>IF(F66="", "", VLOOKUP(F66, 'MASTER LIST'!$A:$N, 13, FALSE))</f>
        <v>U16</v>
      </c>
      <c r="L66" s="145" t="s">
        <v>7155</v>
      </c>
      <c r="M66" s="148" t="str">
        <f>IF(F66="", "", VLOOKUP(F66, 'MASTER LIST'!$A:$N, 11, FALSE))</f>
        <v>PL</v>
      </c>
      <c r="N66" s="183"/>
    </row>
    <row r="67" spans="1:14" s="113" customFormat="1" ht="35.1" customHeight="1" x14ac:dyDescent="0.35">
      <c r="B67" s="103"/>
      <c r="C67" s="223"/>
      <c r="D67" s="223">
        <v>1534</v>
      </c>
      <c r="E67" s="197" t="s">
        <v>248</v>
      </c>
      <c r="F67" s="197">
        <v>4280</v>
      </c>
      <c r="G67" s="145" t="str">
        <f>IF(F67="", "", VLOOKUP(F67, 'MASTER LIST'!$A:$N, 2, FALSE))</f>
        <v>DOOKHOO</v>
      </c>
      <c r="H67" s="145" t="str">
        <f>IF(F67="", "", VLOOKUP(F67, 'MASTER LIST'!$A:$N, 3, FALSE))</f>
        <v>Melina Keila</v>
      </c>
      <c r="I67" s="146">
        <f>IF(F67="", "", VLOOKUP(F67, 'MASTER LIST'!$A:$N, 5, FALSE))</f>
        <v>40663</v>
      </c>
      <c r="J67" s="147" t="str">
        <f>IF(F67="", "", VLOOKUP(F67, 'MASTER LIST'!$A:$N, 4, FALSE))</f>
        <v>F</v>
      </c>
      <c r="K67" s="147" t="str">
        <f>IF(F67="", "", VLOOKUP(F67, 'MASTER LIST'!$A:$N, 13, FALSE))</f>
        <v>U16</v>
      </c>
      <c r="L67" s="145" t="s">
        <v>7155</v>
      </c>
      <c r="M67" s="148" t="str">
        <f>IF(F67="", "", VLOOKUP(F67, 'MASTER LIST'!$A:$N, 11, FALSE))</f>
        <v>PL</v>
      </c>
      <c r="N67" s="183"/>
    </row>
    <row r="68" spans="1:14" s="113" customFormat="1" ht="35.1" customHeight="1" x14ac:dyDescent="0.35">
      <c r="B68" s="103"/>
      <c r="C68" s="223"/>
      <c r="D68" s="223">
        <v>1535</v>
      </c>
      <c r="E68" s="197" t="s">
        <v>248</v>
      </c>
      <c r="F68" s="197">
        <v>4284</v>
      </c>
      <c r="G68" s="145" t="str">
        <f>IF(F68="", "", VLOOKUP(F68, 'MASTER LIST'!$A:$N, 2, FALSE))</f>
        <v>ELLIS</v>
      </c>
      <c r="H68" s="145" t="str">
        <f>IF(F68="", "", VLOOKUP(F68, 'MASTER LIST'!$A:$N, 3, FALSE))</f>
        <v>Emie</v>
      </c>
      <c r="I68" s="146">
        <f>IF(F68="", "", VLOOKUP(F68, 'MASTER LIST'!$A:$N, 5, FALSE))</f>
        <v>40835</v>
      </c>
      <c r="J68" s="147" t="str">
        <f>IF(F68="", "", VLOOKUP(F68, 'MASTER LIST'!$A:$N, 4, FALSE))</f>
        <v>F</v>
      </c>
      <c r="K68" s="147" t="str">
        <f>IF(F68="", "", VLOOKUP(F68, 'MASTER LIST'!$A:$N, 13, FALSE))</f>
        <v>U16</v>
      </c>
      <c r="L68" s="145" t="s">
        <v>7155</v>
      </c>
      <c r="M68" s="148" t="str">
        <f>IF(F68="", "", VLOOKUP(F68, 'MASTER LIST'!$A:$N, 11, FALSE))</f>
        <v>PL</v>
      </c>
      <c r="N68" s="183"/>
    </row>
    <row r="69" spans="1:14" s="113" customFormat="1" ht="35.1" customHeight="1" x14ac:dyDescent="0.35">
      <c r="A69" s="173"/>
      <c r="B69" s="179"/>
      <c r="C69" s="223"/>
      <c r="D69" s="223">
        <v>1536</v>
      </c>
      <c r="E69" s="197" t="s">
        <v>248</v>
      </c>
      <c r="F69" s="197">
        <v>2587</v>
      </c>
      <c r="G69" s="145" t="str">
        <f>IF(F69="", "", VLOOKUP(F69, 'MASTER LIST'!$A:$N, 2, FALSE))</f>
        <v>LAKHOA</v>
      </c>
      <c r="H69" s="145" t="str">
        <f>IF(F69="", "", VLOOKUP(F69, 'MASTER LIST'!$A:$N, 3, FALSE))</f>
        <v>Shayne</v>
      </c>
      <c r="I69" s="146">
        <f>IF(F69="", "", VLOOKUP(F69, 'MASTER LIST'!$A:$N, 5, FALSE))</f>
        <v>40296</v>
      </c>
      <c r="J69" s="147" t="str">
        <f>IF(F69="", "", VLOOKUP(F69, 'MASTER LIST'!$A:$N, 4, FALSE))</f>
        <v>F</v>
      </c>
      <c r="K69" s="147" t="str">
        <f>IF(F69="", "", VLOOKUP(F69, 'MASTER LIST'!$A:$N, 13, FALSE))</f>
        <v>U16</v>
      </c>
      <c r="L69" s="145" t="s">
        <v>7155</v>
      </c>
      <c r="M69" s="148" t="str">
        <f>IF(F69="", "", VLOOKUP(F69, 'MASTER LIST'!$A:$N, 11, FALSE))</f>
        <v>PL</v>
      </c>
      <c r="N69" s="183"/>
    </row>
    <row r="70" spans="1:14" s="113" customFormat="1" ht="35.1" customHeight="1" x14ac:dyDescent="0.35">
      <c r="B70" s="103"/>
      <c r="C70" s="223"/>
      <c r="D70" s="223">
        <v>1537</v>
      </c>
      <c r="E70" s="197" t="s">
        <v>248</v>
      </c>
      <c r="F70" s="197">
        <v>4288</v>
      </c>
      <c r="G70" s="145" t="str">
        <f>IF(F70="", "", VLOOKUP(F70, 'MASTER LIST'!$A:$N, 2, FALSE))</f>
        <v>LODOISKA</v>
      </c>
      <c r="H70" s="145" t="str">
        <f>IF(F70="", "", VLOOKUP(F70, 'MASTER LIST'!$A:$N, 3, FALSE))</f>
        <v>Nehemie</v>
      </c>
      <c r="I70" s="146">
        <f>IF(F70="", "", VLOOKUP(F70, 'MASTER LIST'!$A:$N, 5, FALSE))</f>
        <v>40403</v>
      </c>
      <c r="J70" s="147" t="str">
        <f>IF(F70="", "", VLOOKUP(F70, 'MASTER LIST'!$A:$N, 4, FALSE))</f>
        <v>F</v>
      </c>
      <c r="K70" s="147" t="str">
        <f>IF(F70="", "", VLOOKUP(F70, 'MASTER LIST'!$A:$N, 13, FALSE))</f>
        <v>U16</v>
      </c>
      <c r="L70" s="145" t="s">
        <v>7155</v>
      </c>
      <c r="M70" s="148" t="str">
        <f>IF(F70="", "", VLOOKUP(F70, 'MASTER LIST'!$A:$N, 11, FALSE))</f>
        <v>PL</v>
      </c>
      <c r="N70" s="183"/>
    </row>
    <row r="71" spans="1:14" s="113" customFormat="1" ht="39.950000000000003" customHeight="1" x14ac:dyDescent="0.35">
      <c r="B71" s="103"/>
      <c r="C71" s="223"/>
      <c r="D71" s="223">
        <v>1538</v>
      </c>
      <c r="E71" s="197" t="s">
        <v>248</v>
      </c>
      <c r="F71" s="197">
        <v>4283</v>
      </c>
      <c r="G71" s="145" t="str">
        <f>IF(F71="", "", VLOOKUP(F71, 'MASTER LIST'!$A:$N, 2, FALSE))</f>
        <v>MEUNIER</v>
      </c>
      <c r="H71" s="145" t="str">
        <f>IF(F71="", "", VLOOKUP(F71, 'MASTER LIST'!$A:$N, 3, FALSE))</f>
        <v>Camilla</v>
      </c>
      <c r="I71" s="146">
        <f>IF(F71="", "", VLOOKUP(F71, 'MASTER LIST'!$A:$N, 5, FALSE))</f>
        <v>40545</v>
      </c>
      <c r="J71" s="147" t="str">
        <f>IF(F71="", "", VLOOKUP(F71, 'MASTER LIST'!$A:$N, 4, FALSE))</f>
        <v>F</v>
      </c>
      <c r="K71" s="147" t="str">
        <f>IF(F71="", "", VLOOKUP(F71, 'MASTER LIST'!$A:$N, 13, FALSE))</f>
        <v>U16</v>
      </c>
      <c r="L71" s="145" t="s">
        <v>7155</v>
      </c>
      <c r="M71" s="148" t="str">
        <f>IF(F71="", "", VLOOKUP(F71, 'MASTER LIST'!$A:$N, 11, FALSE))</f>
        <v>PL</v>
      </c>
      <c r="N71" s="183"/>
    </row>
    <row r="72" spans="1:14" s="113" customFormat="1" ht="39.950000000000003" customHeight="1" x14ac:dyDescent="0.35">
      <c r="B72" s="103"/>
      <c r="C72" s="223"/>
      <c r="D72" s="223">
        <v>1539</v>
      </c>
      <c r="E72" s="197" t="s">
        <v>248</v>
      </c>
      <c r="F72" s="197">
        <v>4282</v>
      </c>
      <c r="G72" s="145" t="str">
        <f>IF(F72="", "", VLOOKUP(F72, 'MASTER LIST'!$A:$N, 2, FALSE))</f>
        <v>POLIMON</v>
      </c>
      <c r="H72" s="145" t="str">
        <f>IF(F72="", "", VLOOKUP(F72, 'MASTER LIST'!$A:$N, 3, FALSE))</f>
        <v>Alisone</v>
      </c>
      <c r="I72" s="146">
        <f>IF(F72="", "", VLOOKUP(F72, 'MASTER LIST'!$A:$N, 5, FALSE))</f>
        <v>40651</v>
      </c>
      <c r="J72" s="147" t="str">
        <f>IF(F72="", "", VLOOKUP(F72, 'MASTER LIST'!$A:$N, 4, FALSE))</f>
        <v>F</v>
      </c>
      <c r="K72" s="147" t="str">
        <f>IF(F72="", "", VLOOKUP(F72, 'MASTER LIST'!$A:$N, 13, FALSE))</f>
        <v>U16</v>
      </c>
      <c r="L72" s="145" t="s">
        <v>7155</v>
      </c>
      <c r="M72" s="148" t="str">
        <f>IF(F72="", "", VLOOKUP(F72, 'MASTER LIST'!$A:$N, 11, FALSE))</f>
        <v>PL</v>
      </c>
      <c r="N72" s="183"/>
    </row>
    <row r="73" spans="1:14" s="113" customFormat="1" ht="39.950000000000003" customHeight="1" x14ac:dyDescent="0.35">
      <c r="B73" s="103"/>
      <c r="C73" s="223"/>
      <c r="D73" s="223"/>
      <c r="E73" s="197"/>
      <c r="F73" s="197"/>
      <c r="G73" s="145"/>
      <c r="H73" s="145"/>
      <c r="I73" s="146"/>
      <c r="J73" s="147"/>
      <c r="K73" s="147"/>
      <c r="L73" s="145"/>
      <c r="M73" s="148"/>
      <c r="N73" s="183"/>
    </row>
    <row r="74" spans="1:14" s="113" customFormat="1" ht="39.950000000000003" customHeight="1" x14ac:dyDescent="0.35">
      <c r="B74" s="103"/>
      <c r="C74" s="223"/>
      <c r="D74" s="223">
        <v>1759</v>
      </c>
      <c r="E74" s="197"/>
      <c r="F74" s="197"/>
      <c r="G74" s="145" t="s">
        <v>6999</v>
      </c>
      <c r="H74" s="145" t="s">
        <v>7000</v>
      </c>
      <c r="I74" s="146"/>
      <c r="J74" s="147" t="s">
        <v>201</v>
      </c>
      <c r="K74" s="147" t="s">
        <v>202</v>
      </c>
      <c r="L74" s="145" t="s">
        <v>41</v>
      </c>
      <c r="M74" s="148"/>
      <c r="N74" s="183"/>
    </row>
    <row r="75" spans="1:14" s="113" customFormat="1" ht="39.950000000000003" customHeight="1" x14ac:dyDescent="0.35">
      <c r="B75" s="103"/>
      <c r="C75" s="223"/>
      <c r="D75" s="223"/>
      <c r="E75" s="197"/>
      <c r="F75" s="197"/>
      <c r="G75" s="145"/>
      <c r="H75" s="145"/>
      <c r="I75" s="146"/>
      <c r="J75" s="147"/>
      <c r="K75" s="147"/>
      <c r="L75" s="145"/>
      <c r="M75" s="148"/>
      <c r="N75" s="183"/>
    </row>
    <row r="76" spans="1:14" s="113" customFormat="1" ht="39.950000000000003" customHeight="1" x14ac:dyDescent="0.35">
      <c r="B76" s="103"/>
      <c r="C76" s="223"/>
      <c r="D76" s="223">
        <v>1540</v>
      </c>
      <c r="E76" s="197" t="s">
        <v>248</v>
      </c>
      <c r="F76" s="197">
        <v>4209</v>
      </c>
      <c r="G76" s="145" t="str">
        <f>IF(F76="", "", VLOOKUP(F76, 'MASTER LIST'!$A:$N, 2, FALSE))</f>
        <v>ANG TING HONG</v>
      </c>
      <c r="H76" s="145" t="str">
        <f>IF(F76="", "", VLOOKUP(F76, 'MASTER LIST'!$A:$N, 3, FALSE))</f>
        <v>Yelna Eldora</v>
      </c>
      <c r="I76" s="146">
        <f>IF(F76="", "", VLOOKUP(F76, 'MASTER LIST'!$A:$N, 5, FALSE))</f>
        <v>40283</v>
      </c>
      <c r="J76" s="147" t="str">
        <f>IF(F76="", "", VLOOKUP(F76, 'MASTER LIST'!$A:$N, 4, FALSE))</f>
        <v>F</v>
      </c>
      <c r="K76" s="147" t="str">
        <f>IF(F76="", "", VLOOKUP(F76, 'MASTER LIST'!$A:$N, 13, FALSE))</f>
        <v>U16</v>
      </c>
      <c r="L76" s="145" t="s">
        <v>7151</v>
      </c>
      <c r="M76" s="148" t="str">
        <f>IF(F76="", "", VLOOKUP(F76, 'MASTER LIST'!$A:$N, 11, FALSE))</f>
        <v>REMP</v>
      </c>
      <c r="N76" s="183"/>
    </row>
    <row r="77" spans="1:14" s="113" customFormat="1" ht="39.950000000000003" customHeight="1" x14ac:dyDescent="0.35">
      <c r="B77" s="103"/>
      <c r="C77" s="223"/>
      <c r="D77" s="223">
        <v>1542</v>
      </c>
      <c r="E77" s="197" t="s">
        <v>248</v>
      </c>
      <c r="F77" s="197">
        <v>2208</v>
      </c>
      <c r="G77" s="145" t="str">
        <f>IF(F77="", "", VLOOKUP(F77, 'MASTER LIST'!$A:$N, 2, FALSE))</f>
        <v>DABY</v>
      </c>
      <c r="H77" s="145" t="str">
        <f>IF(F77="", "", VLOOKUP(F77, 'MASTER LIST'!$A:$N, 3, FALSE))</f>
        <v>Marie Wiella Keysha</v>
      </c>
      <c r="I77" s="146">
        <f>IF(F77="", "", VLOOKUP(F77, 'MASTER LIST'!$A:$N, 5, FALSE))</f>
        <v>40837</v>
      </c>
      <c r="J77" s="147" t="str">
        <f>IF(F77="", "", VLOOKUP(F77, 'MASTER LIST'!$A:$N, 4, FALSE))</f>
        <v>F</v>
      </c>
      <c r="K77" s="147" t="str">
        <f>IF(F77="", "", VLOOKUP(F77, 'MASTER LIST'!$A:$N, 13, FALSE))</f>
        <v>U16</v>
      </c>
      <c r="L77" s="145" t="s">
        <v>7151</v>
      </c>
      <c r="M77" s="148" t="str">
        <f>IF(F77="", "", VLOOKUP(F77, 'MASTER LIST'!$A:$N, 11, FALSE))</f>
        <v>REMP</v>
      </c>
      <c r="N77" s="183"/>
    </row>
    <row r="78" spans="1:14" s="113" customFormat="1" ht="39.950000000000003" customHeight="1" x14ac:dyDescent="0.35">
      <c r="B78" s="103"/>
      <c r="C78" s="223"/>
      <c r="D78" s="223">
        <v>1543</v>
      </c>
      <c r="E78" s="197" t="s">
        <v>248</v>
      </c>
      <c r="F78" s="197">
        <v>4208</v>
      </c>
      <c r="G78" s="145" t="str">
        <f>IF(F78="", "", VLOOKUP(F78, 'MASTER LIST'!$A:$N, 2, FALSE))</f>
        <v>JOOMUN</v>
      </c>
      <c r="H78" s="145" t="str">
        <f>IF(F78="", "", VLOOKUP(F78, 'MASTER LIST'!$A:$N, 3, FALSE))</f>
        <v>Sarrinah Binti</v>
      </c>
      <c r="I78" s="146">
        <f>IF(F78="", "", VLOOKUP(F78, 'MASTER LIST'!$A:$N, 5, FALSE))</f>
        <v>40436</v>
      </c>
      <c r="J78" s="147" t="str">
        <f>IF(F78="", "", VLOOKUP(F78, 'MASTER LIST'!$A:$N, 4, FALSE))</f>
        <v>F</v>
      </c>
      <c r="K78" s="147" t="str">
        <f>IF(F78="", "", VLOOKUP(F78, 'MASTER LIST'!$A:$N, 13, FALSE))</f>
        <v>U16</v>
      </c>
      <c r="L78" s="145" t="s">
        <v>7151</v>
      </c>
      <c r="M78" s="148" t="str">
        <f>IF(F78="", "", VLOOKUP(F78, 'MASTER LIST'!$A:$N, 11, FALSE))</f>
        <v>REMP</v>
      </c>
      <c r="N78" s="183"/>
    </row>
    <row r="79" spans="1:14" s="113" customFormat="1" ht="39.950000000000003" customHeight="1" x14ac:dyDescent="0.35">
      <c r="B79" s="103"/>
      <c r="C79" s="223"/>
      <c r="D79" s="223">
        <v>1544</v>
      </c>
      <c r="E79" s="197" t="s">
        <v>248</v>
      </c>
      <c r="F79" s="197">
        <v>4352</v>
      </c>
      <c r="G79" s="145" t="str">
        <f>IF(F79="", "", VLOOKUP(F79, 'MASTER LIST'!$A:$N, 2, FALSE))</f>
        <v>MANAN</v>
      </c>
      <c r="H79" s="145" t="str">
        <f>IF(F79="", "", VLOOKUP(F79, 'MASTER LIST'!$A:$N, 3, FALSE))</f>
        <v>Nathalia</v>
      </c>
      <c r="I79" s="146">
        <f>IF(F79="", "", VLOOKUP(F79, 'MASTER LIST'!$A:$N, 5, FALSE))</f>
        <v>40274</v>
      </c>
      <c r="J79" s="147" t="str">
        <f>IF(F79="", "", VLOOKUP(F79, 'MASTER LIST'!$A:$N, 4, FALSE))</f>
        <v>F</v>
      </c>
      <c r="K79" s="147" t="str">
        <f>IF(F79="", "", VLOOKUP(F79, 'MASTER LIST'!$A:$N, 13, FALSE))</f>
        <v>U16</v>
      </c>
      <c r="L79" s="145" t="s">
        <v>7151</v>
      </c>
      <c r="M79" s="148" t="str">
        <f>IF(F79="", "", VLOOKUP(F79, 'MASTER LIST'!$A:$N, 11, FALSE))</f>
        <v>REMP</v>
      </c>
      <c r="N79" s="183"/>
    </row>
    <row r="80" spans="1:14" s="113" customFormat="1" ht="39.950000000000003" customHeight="1" x14ac:dyDescent="0.35">
      <c r="B80" s="103"/>
      <c r="C80" s="223"/>
      <c r="D80" s="223">
        <v>1545</v>
      </c>
      <c r="E80" s="197" t="s">
        <v>248</v>
      </c>
      <c r="F80" s="197">
        <v>4207</v>
      </c>
      <c r="G80" s="145" t="str">
        <f>IF(F80="", "", VLOOKUP(F80, 'MASTER LIST'!$A:$N, 2, FALSE))</f>
        <v>MARIE JEANNE</v>
      </c>
      <c r="H80" s="145" t="str">
        <f>IF(F80="", "", VLOOKUP(F80, 'MASTER LIST'!$A:$N, 3, FALSE))</f>
        <v>Eglantine Clara</v>
      </c>
      <c r="I80" s="146">
        <f>IF(F80="", "", VLOOKUP(F80, 'MASTER LIST'!$A:$N, 5, FALSE))</f>
        <v>40569</v>
      </c>
      <c r="J80" s="147" t="str">
        <f>IF(F80="", "", VLOOKUP(F80, 'MASTER LIST'!$A:$N, 4, FALSE))</f>
        <v>F</v>
      </c>
      <c r="K80" s="147" t="str">
        <f>IF(F80="", "", VLOOKUP(F80, 'MASTER LIST'!$A:$N, 13, FALSE))</f>
        <v>U16</v>
      </c>
      <c r="L80" s="145" t="s">
        <v>7151</v>
      </c>
      <c r="M80" s="148" t="str">
        <f>IF(F80="", "", VLOOKUP(F80, 'MASTER LIST'!$A:$N, 11, FALSE))</f>
        <v>REMP</v>
      </c>
      <c r="N80" s="183"/>
    </row>
    <row r="81" spans="2:14" s="113" customFormat="1" ht="39.950000000000003" customHeight="1" x14ac:dyDescent="0.35">
      <c r="B81" s="103"/>
      <c r="C81" s="223"/>
      <c r="D81" s="223">
        <v>1549</v>
      </c>
      <c r="E81" s="197"/>
      <c r="F81" s="197"/>
      <c r="G81" s="145" t="s">
        <v>7107</v>
      </c>
      <c r="H81" s="145" t="s">
        <v>3980</v>
      </c>
      <c r="I81" s="146"/>
      <c r="J81" s="147" t="s">
        <v>201</v>
      </c>
      <c r="K81" s="147" t="s">
        <v>202</v>
      </c>
      <c r="L81" s="145" t="s">
        <v>7151</v>
      </c>
      <c r="M81" s="148"/>
      <c r="N81" s="183"/>
    </row>
    <row r="82" spans="2:14" s="113" customFormat="1" ht="39.950000000000003" customHeight="1" x14ac:dyDescent="0.35">
      <c r="B82" s="103"/>
      <c r="C82" s="223"/>
      <c r="D82" s="223"/>
      <c r="E82" s="197"/>
      <c r="F82" s="197"/>
      <c r="G82" s="145"/>
      <c r="H82" s="145"/>
      <c r="I82" s="146"/>
      <c r="J82" s="147"/>
      <c r="K82" s="147"/>
      <c r="L82" s="145"/>
      <c r="M82" s="148"/>
      <c r="N82" s="183"/>
    </row>
    <row r="83" spans="2:14" s="113" customFormat="1" ht="39.950000000000003" customHeight="1" x14ac:dyDescent="0.35">
      <c r="B83" s="103"/>
      <c r="C83" s="223"/>
      <c r="D83" s="223">
        <v>1541</v>
      </c>
      <c r="E83" s="197" t="s">
        <v>248</v>
      </c>
      <c r="F83" s="197">
        <v>2207</v>
      </c>
      <c r="G83" s="145" t="str">
        <f>IF(F83="", "", VLOOKUP(F83, 'MASTER LIST'!$A:$N, 2, FALSE))</f>
        <v>AZIE</v>
      </c>
      <c r="H83" s="145" t="str">
        <f>IF(F83="", "", VLOOKUP(F83, 'MASTER LIST'!$A:$N, 3, FALSE))</f>
        <v>Noadia Elishama</v>
      </c>
      <c r="I83" s="146">
        <f>IF(F83="", "", VLOOKUP(F83, 'MASTER LIST'!$A:$N, 5, FALSE))</f>
        <v>40737</v>
      </c>
      <c r="J83" s="147" t="str">
        <f>IF(F83="", "", VLOOKUP(F83, 'MASTER LIST'!$A:$N, 4, FALSE))</f>
        <v>F</v>
      </c>
      <c r="K83" s="147" t="str">
        <f>IF(F83="", "", VLOOKUP(F83, 'MASTER LIST'!$A:$N, 13, FALSE))</f>
        <v>U16</v>
      </c>
      <c r="L83" s="145" t="s">
        <v>7152</v>
      </c>
      <c r="M83" s="148" t="str">
        <f>IF(F83="", "", VLOOKUP(F83, 'MASTER LIST'!$A:$N, 11, FALSE))</f>
        <v>REMP</v>
      </c>
      <c r="N83" s="183"/>
    </row>
    <row r="84" spans="2:14" s="113" customFormat="1" ht="39.950000000000003" customHeight="1" x14ac:dyDescent="0.35">
      <c r="B84" s="103"/>
      <c r="C84" s="223"/>
      <c r="D84" s="223">
        <v>1546</v>
      </c>
      <c r="E84" s="197" t="s">
        <v>248</v>
      </c>
      <c r="F84" s="197">
        <v>4346</v>
      </c>
      <c r="G84" s="145" t="str">
        <f>IF(F84="", "", VLOOKUP(F84, 'MASTER LIST'!$A:$N, 2, FALSE))</f>
        <v>NUCKCHADY</v>
      </c>
      <c r="H84" s="145" t="str">
        <f>IF(F84="", "", VLOOKUP(F84, 'MASTER LIST'!$A:$N, 3, FALSE))</f>
        <v>Annabella</v>
      </c>
      <c r="I84" s="146">
        <f>IF(F84="", "", VLOOKUP(F84, 'MASTER LIST'!$A:$N, 5, FALSE))</f>
        <v>40680</v>
      </c>
      <c r="J84" s="147" t="str">
        <f>IF(F84="", "", VLOOKUP(F84, 'MASTER LIST'!$A:$N, 4, FALSE))</f>
        <v>F</v>
      </c>
      <c r="K84" s="147" t="str">
        <f>IF(F84="", "", VLOOKUP(F84, 'MASTER LIST'!$A:$N, 13, FALSE))</f>
        <v>U16</v>
      </c>
      <c r="L84" s="145" t="s">
        <v>7152</v>
      </c>
      <c r="M84" s="148" t="str">
        <f>IF(F84="", "", VLOOKUP(F84, 'MASTER LIST'!$A:$N, 11, FALSE))</f>
        <v>REMP</v>
      </c>
      <c r="N84" s="183"/>
    </row>
    <row r="85" spans="2:14" s="113" customFormat="1" ht="35.1" customHeight="1" x14ac:dyDescent="0.35">
      <c r="B85" s="103"/>
      <c r="C85" s="223"/>
      <c r="D85" s="223">
        <v>1547</v>
      </c>
      <c r="E85" s="197" t="s">
        <v>248</v>
      </c>
      <c r="F85" s="197">
        <v>4351</v>
      </c>
      <c r="G85" s="145" t="str">
        <f>IF(F85="", "", VLOOKUP(F85, 'MASTER LIST'!$A:$N, 2, FALSE))</f>
        <v>RABOUDE</v>
      </c>
      <c r="H85" s="145" t="str">
        <f>IF(F85="", "", VLOOKUP(F85, 'MASTER LIST'!$A:$N, 3, FALSE))</f>
        <v>Alicia</v>
      </c>
      <c r="I85" s="146">
        <f>IF(F85="", "", VLOOKUP(F85, 'MASTER LIST'!$A:$N, 5, FALSE))</f>
        <v>40713</v>
      </c>
      <c r="J85" s="147" t="str">
        <f>IF(F85="", "", VLOOKUP(F85, 'MASTER LIST'!$A:$N, 4, FALSE))</f>
        <v>F</v>
      </c>
      <c r="K85" s="147" t="str">
        <f>IF(F85="", "", VLOOKUP(F85, 'MASTER LIST'!$A:$N, 13, FALSE))</f>
        <v>U16</v>
      </c>
      <c r="L85" s="145" t="s">
        <v>7152</v>
      </c>
      <c r="M85" s="148" t="str">
        <f>IF(F85="", "", VLOOKUP(F85, 'MASTER LIST'!$A:$N, 11, FALSE))</f>
        <v>REMP</v>
      </c>
      <c r="N85" s="183"/>
    </row>
    <row r="86" spans="2:14" s="113" customFormat="1" ht="35.1" customHeight="1" x14ac:dyDescent="0.35">
      <c r="B86" s="103"/>
      <c r="C86" s="223"/>
      <c r="D86" s="223">
        <v>1548</v>
      </c>
      <c r="E86" s="197" t="s">
        <v>248</v>
      </c>
      <c r="F86" s="197">
        <v>1140</v>
      </c>
      <c r="G86" s="145" t="str">
        <f>IF(F86="", "", VLOOKUP(F86, 'MASTER LIST'!$A:$N, 2, FALSE))</f>
        <v>RAMUDDU</v>
      </c>
      <c r="H86" s="145" t="str">
        <f>IF(F86="", "", VLOOKUP(F86, 'MASTER LIST'!$A:$N, 3, FALSE))</f>
        <v>Sanvi</v>
      </c>
      <c r="I86" s="146">
        <f>IF(F86="", "", VLOOKUP(F86, 'MASTER LIST'!$A:$N, 5, FALSE))</f>
        <v>40470</v>
      </c>
      <c r="J86" s="147" t="str">
        <f>IF(F86="", "", VLOOKUP(F86, 'MASTER LIST'!$A:$N, 4, FALSE))</f>
        <v>F</v>
      </c>
      <c r="K86" s="147" t="str">
        <f>IF(F86="", "", VLOOKUP(F86, 'MASTER LIST'!$A:$N, 13, FALSE))</f>
        <v>U16</v>
      </c>
      <c r="L86" s="145" t="s">
        <v>7152</v>
      </c>
      <c r="M86" s="148" t="str">
        <f>IF(F86="", "", VLOOKUP(F86, 'MASTER LIST'!$A:$N, 11, FALSE))</f>
        <v>REMP</v>
      </c>
      <c r="N86" s="183"/>
    </row>
    <row r="87" spans="2:14" s="113" customFormat="1" ht="35.1" customHeight="1" x14ac:dyDescent="0.35">
      <c r="B87" s="103"/>
      <c r="C87" s="223"/>
      <c r="D87" s="223">
        <v>1550</v>
      </c>
      <c r="E87" s="197" t="s">
        <v>248</v>
      </c>
      <c r="F87" s="197">
        <v>3766</v>
      </c>
      <c r="G87" s="145" t="str">
        <f>IF(F87="", "", VLOOKUP(F87, 'MASTER LIST'!$A:$N, 2, FALSE))</f>
        <v>ROSE</v>
      </c>
      <c r="H87" s="145" t="str">
        <f>IF(F87="", "", VLOOKUP(F87, 'MASTER LIST'!$A:$N, 3, FALSE))</f>
        <v>Alicia Klena</v>
      </c>
      <c r="I87" s="146">
        <f>IF(F87="", "", VLOOKUP(F87, 'MASTER LIST'!$A:$N, 5, FALSE))</f>
        <v>40746</v>
      </c>
      <c r="J87" s="147" t="str">
        <f>IF(F87="", "", VLOOKUP(F87, 'MASTER LIST'!$A:$N, 4, FALSE))</f>
        <v>F</v>
      </c>
      <c r="K87" s="147" t="str">
        <f>IF(F87="", "", VLOOKUP(F87, 'MASTER LIST'!$A:$N, 13, FALSE))</f>
        <v>U16</v>
      </c>
      <c r="L87" s="145" t="s">
        <v>7152</v>
      </c>
      <c r="M87" s="148" t="str">
        <f>IF(F87="", "", VLOOKUP(F87, 'MASTER LIST'!$A:$N, 11, FALSE))</f>
        <v>REMP</v>
      </c>
      <c r="N87" s="183"/>
    </row>
    <row r="88" spans="2:14" s="113" customFormat="1" ht="35.1" customHeight="1" x14ac:dyDescent="0.35">
      <c r="B88" s="103"/>
      <c r="C88" s="223"/>
      <c r="D88" s="223">
        <v>1551</v>
      </c>
      <c r="E88" s="197" t="s">
        <v>248</v>
      </c>
      <c r="F88" s="197">
        <v>4349</v>
      </c>
      <c r="G88" s="145" t="str">
        <f>IF(F88="", "", VLOOKUP(F88, 'MASTER LIST'!$A:$N, 2, FALSE))</f>
        <v>TURENNE</v>
      </c>
      <c r="H88" s="145" t="str">
        <f>IF(F88="", "", VLOOKUP(F88, 'MASTER LIST'!$A:$N, 3, FALSE))</f>
        <v>Jahmelia</v>
      </c>
      <c r="I88" s="146">
        <f>IF(F88="", "", VLOOKUP(F88, 'MASTER LIST'!$A:$N, 5, FALSE))</f>
        <v>40899</v>
      </c>
      <c r="J88" s="147" t="str">
        <f>IF(F88="", "", VLOOKUP(F88, 'MASTER LIST'!$A:$N, 4, FALSE))</f>
        <v>F</v>
      </c>
      <c r="K88" s="147" t="str">
        <f>IF(F88="", "", VLOOKUP(F88, 'MASTER LIST'!$A:$N, 13, FALSE))</f>
        <v>U16</v>
      </c>
      <c r="L88" s="145" t="s">
        <v>7152</v>
      </c>
      <c r="M88" s="148" t="str">
        <f>IF(F88="", "", VLOOKUP(F88, 'MASTER LIST'!$A:$N, 11, FALSE))</f>
        <v>REMP</v>
      </c>
      <c r="N88" s="183"/>
    </row>
    <row r="89" spans="2:14" s="113" customFormat="1" ht="35.1" customHeight="1" x14ac:dyDescent="0.35">
      <c r="B89" s="103"/>
      <c r="C89" s="223"/>
      <c r="D89" s="223"/>
      <c r="E89" s="197"/>
      <c r="F89" s="197"/>
      <c r="G89" s="145"/>
      <c r="H89" s="145"/>
      <c r="I89" s="146"/>
      <c r="J89" s="147"/>
      <c r="K89" s="147"/>
      <c r="L89" s="145"/>
      <c r="M89" s="148"/>
      <c r="N89" s="183"/>
    </row>
    <row r="90" spans="2:14" s="113" customFormat="1" ht="35.1" customHeight="1" x14ac:dyDescent="0.35">
      <c r="B90" s="103"/>
      <c r="C90" s="223"/>
      <c r="D90" s="223">
        <v>1552</v>
      </c>
      <c r="E90" s="197" t="s">
        <v>248</v>
      </c>
      <c r="F90" s="197">
        <v>4016</v>
      </c>
      <c r="G90" s="145" t="str">
        <f>IF(F90="", "", VLOOKUP(F90, 'MASTER LIST'!$A:$N, 2, FALSE))</f>
        <v>CLARK</v>
      </c>
      <c r="H90" s="145" t="str">
        <f>IF(F90="", "", VLOOKUP(F90, 'MASTER LIST'!$A:$N, 3, FALSE))</f>
        <v>Djulia</v>
      </c>
      <c r="I90" s="146">
        <f>IF(F90="", "", VLOOKUP(F90, 'MASTER LIST'!$A:$N, 5, FALSE))</f>
        <v>40699</v>
      </c>
      <c r="J90" s="147" t="str">
        <f>IF(F90="", "", VLOOKUP(F90, 'MASTER LIST'!$A:$N, 4, FALSE))</f>
        <v>F</v>
      </c>
      <c r="K90" s="147" t="str">
        <f>IF(F90="", "", VLOOKUP(F90, 'MASTER LIST'!$A:$N, 13, FALSE))</f>
        <v>U16</v>
      </c>
      <c r="L90" s="145" t="str">
        <f>IF(F90="", "", VLOOKUP(F90, 'MASTER LIST'!$A:$N, 10, FALSE))</f>
        <v>Q-BORNES PAVILLON AC</v>
      </c>
      <c r="M90" s="148" t="str">
        <f>IF(F90="", "", VLOOKUP(F90, 'MASTER LIST'!$A:$N, 11, FALSE))</f>
        <v>QB</v>
      </c>
      <c r="N90" s="183"/>
    </row>
    <row r="91" spans="2:14" s="113" customFormat="1" ht="35.1" customHeight="1" x14ac:dyDescent="0.35">
      <c r="B91" s="103"/>
      <c r="C91" s="223"/>
      <c r="D91" s="223">
        <v>1553</v>
      </c>
      <c r="E91" s="197" t="s">
        <v>248</v>
      </c>
      <c r="F91" s="197">
        <v>4018</v>
      </c>
      <c r="G91" s="145" t="str">
        <f>IF(F91="", "", VLOOKUP(F91, 'MASTER LIST'!$A:$N, 2, FALSE))</f>
        <v>CLEMENT</v>
      </c>
      <c r="H91" s="145" t="str">
        <f>IF(F91="", "", VLOOKUP(F91, 'MASTER LIST'!$A:$N, 3, FALSE))</f>
        <v>Elsa Amandine</v>
      </c>
      <c r="I91" s="146">
        <f>IF(F91="", "", VLOOKUP(F91, 'MASTER LIST'!$A:$N, 5, FALSE))</f>
        <v>40205</v>
      </c>
      <c r="J91" s="147" t="str">
        <f>IF(F91="", "", VLOOKUP(F91, 'MASTER LIST'!$A:$N, 4, FALSE))</f>
        <v>F</v>
      </c>
      <c r="K91" s="147" t="str">
        <f>IF(F91="", "", VLOOKUP(F91, 'MASTER LIST'!$A:$N, 13, FALSE))</f>
        <v>U16</v>
      </c>
      <c r="L91" s="145" t="str">
        <f>IF(F91="", "", VLOOKUP(F91, 'MASTER LIST'!$A:$N, 10, FALSE))</f>
        <v>Q-BORNES PAVILLON AC</v>
      </c>
      <c r="M91" s="148" t="str">
        <f>IF(F91="", "", VLOOKUP(F91, 'MASTER LIST'!$A:$N, 11, FALSE))</f>
        <v>QB</v>
      </c>
      <c r="N91" s="183"/>
    </row>
    <row r="92" spans="2:14" s="113" customFormat="1" ht="35.1" customHeight="1" x14ac:dyDescent="0.35">
      <c r="B92" s="103"/>
      <c r="C92" s="223"/>
      <c r="D92" s="223">
        <v>1554</v>
      </c>
      <c r="E92" s="197" t="s">
        <v>248</v>
      </c>
      <c r="F92" s="197">
        <v>1186</v>
      </c>
      <c r="G92" s="145" t="str">
        <f>IF(F92="", "", VLOOKUP(F92, 'MASTER LIST'!$A:$N, 2, FALSE))</f>
        <v>COLLARD</v>
      </c>
      <c r="H92" s="145" t="str">
        <f>IF(F92="", "", VLOOKUP(F92, 'MASTER LIST'!$A:$N, 3, FALSE))</f>
        <v>Safia Liza</v>
      </c>
      <c r="I92" s="146">
        <f>IF(F92="", "", VLOOKUP(F92, 'MASTER LIST'!$A:$N, 5, FALSE))</f>
        <v>40576</v>
      </c>
      <c r="J92" s="147" t="str">
        <f>IF(F92="", "", VLOOKUP(F92, 'MASTER LIST'!$A:$N, 4, FALSE))</f>
        <v>F</v>
      </c>
      <c r="K92" s="147" t="str">
        <f>IF(F92="", "", VLOOKUP(F92, 'MASTER LIST'!$A:$N, 13, FALSE))</f>
        <v>U16</v>
      </c>
      <c r="L92" s="145" t="str">
        <f>IF(F92="", "", VLOOKUP(F92, 'MASTER LIST'!$A:$N, 10, FALSE))</f>
        <v>Q-BORNES PAVILLON AC</v>
      </c>
      <c r="M92" s="148" t="str">
        <f>IF(F92="", "", VLOOKUP(F92, 'MASTER LIST'!$A:$N, 11, FALSE))</f>
        <v>QB</v>
      </c>
      <c r="N92" s="183"/>
    </row>
    <row r="93" spans="2:14" s="113" customFormat="1" ht="38.1" customHeight="1" x14ac:dyDescent="0.35">
      <c r="B93" s="103"/>
      <c r="C93" s="223"/>
      <c r="D93" s="223">
        <v>1555</v>
      </c>
      <c r="E93" s="197" t="s">
        <v>248</v>
      </c>
      <c r="F93" s="197">
        <v>2970</v>
      </c>
      <c r="G93" s="145" t="str">
        <f>IF(F93="", "", VLOOKUP(F93, 'MASTER LIST'!$A:$N, 2, FALSE))</f>
        <v xml:space="preserve">DE LAPEYRE </v>
      </c>
      <c r="H93" s="145" t="str">
        <f>IF(F93="", "", VLOOKUP(F93, 'MASTER LIST'!$A:$N, 3, FALSE))</f>
        <v>Amelie</v>
      </c>
      <c r="I93" s="146">
        <f>IF(F93="", "", VLOOKUP(F93, 'MASTER LIST'!$A:$N, 5, FALSE))</f>
        <v>40828</v>
      </c>
      <c r="J93" s="147" t="str">
        <f>IF(F93="", "", VLOOKUP(F93, 'MASTER LIST'!$A:$N, 4, FALSE))</f>
        <v>F</v>
      </c>
      <c r="K93" s="147" t="str">
        <f>IF(F93="", "", VLOOKUP(F93, 'MASTER LIST'!$A:$N, 13, FALSE))</f>
        <v>U16</v>
      </c>
      <c r="L93" s="145" t="str">
        <f>IF(F93="", "", VLOOKUP(F93, 'MASTER LIST'!$A:$N, 10, FALSE))</f>
        <v>Q-BORNES PAVILLON AC</v>
      </c>
      <c r="M93" s="148" t="str">
        <f>IF(F93="", "", VLOOKUP(F93, 'MASTER LIST'!$A:$N, 11, FALSE))</f>
        <v>QB</v>
      </c>
      <c r="N93" s="183"/>
    </row>
    <row r="94" spans="2:14" s="113" customFormat="1" ht="38.1" customHeight="1" x14ac:dyDescent="0.35">
      <c r="B94" s="103"/>
      <c r="C94" s="223"/>
      <c r="D94" s="223">
        <v>1556</v>
      </c>
      <c r="E94" s="197" t="s">
        <v>248</v>
      </c>
      <c r="F94" s="197">
        <v>1349</v>
      </c>
      <c r="G94" s="145" t="str">
        <f>IF(F94="", "", VLOOKUP(F94, 'MASTER LIST'!$A:$N, 2, FALSE))</f>
        <v>FABRE</v>
      </c>
      <c r="H94" s="145" t="str">
        <f>IF(F94="", "", VLOOKUP(F94, 'MASTER LIST'!$A:$N, 3, FALSE))</f>
        <v>Mathilde S</v>
      </c>
      <c r="I94" s="146">
        <f>IF(F94="", "", VLOOKUP(F94, 'MASTER LIST'!$A:$N, 5, FALSE))</f>
        <v>40367</v>
      </c>
      <c r="J94" s="147" t="str">
        <f>IF(F94="", "", VLOOKUP(F94, 'MASTER LIST'!$A:$N, 4, FALSE))</f>
        <v>F</v>
      </c>
      <c r="K94" s="147" t="str">
        <f>IF(F94="", "", VLOOKUP(F94, 'MASTER LIST'!$A:$N, 13, FALSE))</f>
        <v>U16</v>
      </c>
      <c r="L94" s="145" t="str">
        <f>IF(F94="", "", VLOOKUP(F94, 'MASTER LIST'!$A:$N, 10, FALSE))</f>
        <v>Q-BORNES PAVILLON AC</v>
      </c>
      <c r="M94" s="148" t="str">
        <f>IF(F94="", "", VLOOKUP(F94, 'MASTER LIST'!$A:$N, 11, FALSE))</f>
        <v>QB</v>
      </c>
      <c r="N94" s="183"/>
    </row>
    <row r="95" spans="2:14" s="113" customFormat="1" ht="38.1" customHeight="1" x14ac:dyDescent="0.35">
      <c r="B95" s="103"/>
      <c r="C95" s="223"/>
      <c r="D95" s="223">
        <v>1557</v>
      </c>
      <c r="E95" s="197" t="s">
        <v>248</v>
      </c>
      <c r="F95" s="197">
        <v>2774</v>
      </c>
      <c r="G95" s="145" t="str">
        <f>IF(F95="", "", VLOOKUP(F95, 'MASTER LIST'!$A:$N, 2, FALSE))</f>
        <v>MALIE</v>
      </c>
      <c r="H95" s="145" t="str">
        <f>IF(F95="", "", VLOOKUP(F95, 'MASTER LIST'!$A:$N, 3, FALSE))</f>
        <v>Eloise</v>
      </c>
      <c r="I95" s="146">
        <f>IF(F95="", "", VLOOKUP(F95, 'MASTER LIST'!$A:$N, 5, FALSE))</f>
        <v>40653</v>
      </c>
      <c r="J95" s="147" t="str">
        <f>IF(F95="", "", VLOOKUP(F95, 'MASTER LIST'!$A:$N, 4, FALSE))</f>
        <v>F</v>
      </c>
      <c r="K95" s="147" t="str">
        <f>IF(F95="", "", VLOOKUP(F95, 'MASTER LIST'!$A:$N, 13, FALSE))</f>
        <v>U16</v>
      </c>
      <c r="L95" s="145" t="str">
        <f>IF(F95="", "", VLOOKUP(F95, 'MASTER LIST'!$A:$N, 10, FALSE))</f>
        <v>Q-BORNES PAVILLON AC</v>
      </c>
      <c r="M95" s="148" t="str">
        <f>IF(F95="", "", VLOOKUP(F95, 'MASTER LIST'!$A:$N, 11, FALSE))</f>
        <v>QB</v>
      </c>
      <c r="N95" s="183"/>
    </row>
    <row r="96" spans="2:14" s="113" customFormat="1" ht="38.1" customHeight="1" x14ac:dyDescent="0.35">
      <c r="B96" s="103"/>
      <c r="C96" s="223"/>
      <c r="D96" s="223">
        <v>1558</v>
      </c>
      <c r="E96" s="197" t="s">
        <v>248</v>
      </c>
      <c r="F96" s="197">
        <v>2887</v>
      </c>
      <c r="G96" s="145" t="str">
        <f>IF(F96="", "", VLOOKUP(F96, 'MASTER LIST'!$A:$N, 2, FALSE))</f>
        <v>MARIE</v>
      </c>
      <c r="H96" s="145" t="str">
        <f>IF(F96="", "", VLOOKUP(F96, 'MASTER LIST'!$A:$N, 3, FALSE))</f>
        <v>Elaisha Faith Emmanuelle</v>
      </c>
      <c r="I96" s="146">
        <f>IF(F96="", "", VLOOKUP(F96, 'MASTER LIST'!$A:$N, 5, FALSE))</f>
        <v>40540</v>
      </c>
      <c r="J96" s="147" t="str">
        <f>IF(F96="", "", VLOOKUP(F96, 'MASTER LIST'!$A:$N, 4, FALSE))</f>
        <v>F</v>
      </c>
      <c r="K96" s="147" t="str">
        <f>IF(F96="", "", VLOOKUP(F96, 'MASTER LIST'!$A:$N, 13, FALSE))</f>
        <v>U16</v>
      </c>
      <c r="L96" s="145" t="str">
        <f>IF(F96="", "", VLOOKUP(F96, 'MASTER LIST'!$A:$N, 10, FALSE))</f>
        <v>Q-BORNES PAVILLON AC</v>
      </c>
      <c r="M96" s="148" t="str">
        <f>IF(F96="", "", VLOOKUP(F96, 'MASTER LIST'!$A:$N, 11, FALSE))</f>
        <v>QB</v>
      </c>
      <c r="N96" s="183"/>
    </row>
    <row r="97" spans="1:14" s="173" customFormat="1" ht="38.1" customHeight="1" x14ac:dyDescent="0.35">
      <c r="A97" s="113"/>
      <c r="B97" s="103"/>
      <c r="C97" s="223"/>
      <c r="D97" s="223">
        <v>1559</v>
      </c>
      <c r="E97" s="197" t="s">
        <v>248</v>
      </c>
      <c r="F97" s="197">
        <v>2905</v>
      </c>
      <c r="G97" s="145" t="str">
        <f>IF(F97="", "", VLOOKUP(F97, 'MASTER LIST'!$A:$N, 2, FALSE))</f>
        <v>NUCKCHEDDY</v>
      </c>
      <c r="H97" s="145" t="str">
        <f>IF(F97="", "", VLOOKUP(F97, 'MASTER LIST'!$A:$N, 3, FALSE))</f>
        <v>Ashia Victoria</v>
      </c>
      <c r="I97" s="146">
        <f>IF(F97="", "", VLOOKUP(F97, 'MASTER LIST'!$A:$N, 5, FALSE))</f>
        <v>40898</v>
      </c>
      <c r="J97" s="147" t="str">
        <f>IF(F97="", "", VLOOKUP(F97, 'MASTER LIST'!$A:$N, 4, FALSE))</f>
        <v>F</v>
      </c>
      <c r="K97" s="147" t="str">
        <f>IF(F97="", "", VLOOKUP(F97, 'MASTER LIST'!$A:$N, 13, FALSE))</f>
        <v>U16</v>
      </c>
      <c r="L97" s="145" t="str">
        <f>IF(F97="", "", VLOOKUP(F97, 'MASTER LIST'!$A:$N, 10, FALSE))</f>
        <v>Q-BORNES PAVILLON AC</v>
      </c>
      <c r="M97" s="148" t="str">
        <f>IF(F97="", "", VLOOKUP(F97, 'MASTER LIST'!$A:$N, 11, FALSE))</f>
        <v>QB</v>
      </c>
      <c r="N97" s="183"/>
    </row>
    <row r="98" spans="1:14" s="113" customFormat="1" ht="38.1" customHeight="1" x14ac:dyDescent="0.35">
      <c r="B98" s="103"/>
      <c r="C98" s="223"/>
      <c r="D98" s="223">
        <v>1560</v>
      </c>
      <c r="E98" s="197" t="s">
        <v>248</v>
      </c>
      <c r="F98" s="197">
        <v>3463</v>
      </c>
      <c r="G98" s="145" t="str">
        <f>IF(F98="", "", VLOOKUP(F98, 'MASTER LIST'!$A:$N, 2, FALSE))</f>
        <v>QUESSY</v>
      </c>
      <c r="H98" s="145" t="str">
        <f>IF(F98="", "", VLOOKUP(F98, 'MASTER LIST'!$A:$N, 3, FALSE))</f>
        <v>Marion Marie Eve</v>
      </c>
      <c r="I98" s="146">
        <f>IF(F98="", "", VLOOKUP(F98, 'MASTER LIST'!$A:$N, 5, FALSE))</f>
        <v>40648</v>
      </c>
      <c r="J98" s="147" t="str">
        <f>IF(F98="", "", VLOOKUP(F98, 'MASTER LIST'!$A:$N, 4, FALSE))</f>
        <v>F</v>
      </c>
      <c r="K98" s="147" t="str">
        <f>IF(F98="", "", VLOOKUP(F98, 'MASTER LIST'!$A:$N, 13, FALSE))</f>
        <v>U16</v>
      </c>
      <c r="L98" s="145" t="str">
        <f>IF(F98="", "", VLOOKUP(F98, 'MASTER LIST'!$A:$N, 10, FALSE))</f>
        <v>Q-BORNES PAVILLON AC</v>
      </c>
      <c r="M98" s="148" t="str">
        <f>IF(F98="", "", VLOOKUP(F98, 'MASTER LIST'!$A:$N, 11, FALSE))</f>
        <v>QB</v>
      </c>
      <c r="N98" s="183"/>
    </row>
    <row r="99" spans="1:14" s="113" customFormat="1" ht="39.950000000000003" customHeight="1" x14ac:dyDescent="0.35">
      <c r="B99" s="103"/>
      <c r="C99" s="223"/>
      <c r="D99" s="223">
        <v>1561</v>
      </c>
      <c r="E99" s="197" t="s">
        <v>248</v>
      </c>
      <c r="F99" s="197">
        <v>3841</v>
      </c>
      <c r="G99" s="145" t="str">
        <f>IF(F99="", "", VLOOKUP(F99, 'MASTER LIST'!$A:$N, 2, FALSE))</f>
        <v>REESAUL</v>
      </c>
      <c r="H99" s="145" t="str">
        <f>IF(F99="", "", VLOOKUP(F99, 'MASTER LIST'!$A:$N, 3, FALSE))</f>
        <v>Keshi</v>
      </c>
      <c r="I99" s="146">
        <f>IF(F99="", "", VLOOKUP(F99, 'MASTER LIST'!$A:$N, 5, FALSE))</f>
        <v>40644</v>
      </c>
      <c r="J99" s="147" t="str">
        <f>IF(F99="", "", VLOOKUP(F99, 'MASTER LIST'!$A:$N, 4, FALSE))</f>
        <v>F</v>
      </c>
      <c r="K99" s="147" t="str">
        <f>IF(F99="", "", VLOOKUP(F99, 'MASTER LIST'!$A:$N, 13, FALSE))</f>
        <v>U16</v>
      </c>
      <c r="L99" s="145" t="str">
        <f>IF(F99="", "", VLOOKUP(F99, 'MASTER LIST'!$A:$N, 10, FALSE))</f>
        <v>Q-BORNES PAVILLON AC</v>
      </c>
      <c r="M99" s="148" t="str">
        <f>IF(F99="", "", VLOOKUP(F99, 'MASTER LIST'!$A:$N, 11, FALSE))</f>
        <v>QB</v>
      </c>
      <c r="N99" s="183"/>
    </row>
    <row r="100" spans="1:14" s="113" customFormat="1" ht="39.950000000000003" customHeight="1" x14ac:dyDescent="0.35">
      <c r="B100" s="103"/>
      <c r="C100" s="223"/>
      <c r="D100" s="223">
        <v>1562</v>
      </c>
      <c r="E100" s="197" t="s">
        <v>248</v>
      </c>
      <c r="F100" s="197">
        <v>3431</v>
      </c>
      <c r="G100" s="145" t="str">
        <f>IF(F100="", "", VLOOKUP(F100, 'MASTER LIST'!$A:$N, 2, FALSE))</f>
        <v>SANNASSEE</v>
      </c>
      <c r="H100" s="145" t="str">
        <f>IF(F100="", "", VLOOKUP(F100, 'MASTER LIST'!$A:$N, 3, FALSE))</f>
        <v>Celena Kiara</v>
      </c>
      <c r="I100" s="146">
        <f>IF(F100="", "", VLOOKUP(F100, 'MASTER LIST'!$A:$N, 5, FALSE))</f>
        <v>40769</v>
      </c>
      <c r="J100" s="147" t="str">
        <f>IF(F100="", "", VLOOKUP(F100, 'MASTER LIST'!$A:$N, 4, FALSE))</f>
        <v>F</v>
      </c>
      <c r="K100" s="147" t="str">
        <f>IF(F100="", "", VLOOKUP(F100, 'MASTER LIST'!$A:$N, 13, FALSE))</f>
        <v>U16</v>
      </c>
      <c r="L100" s="145" t="str">
        <f>IF(F100="", "", VLOOKUP(F100, 'MASTER LIST'!$A:$N, 10, FALSE))</f>
        <v>Q-BORNES PAVILLON AC</v>
      </c>
      <c r="M100" s="148" t="str">
        <f>IF(F100="", "", VLOOKUP(F100, 'MASTER LIST'!$A:$N, 11, FALSE))</f>
        <v>QB</v>
      </c>
      <c r="N100" s="183"/>
    </row>
    <row r="101" spans="1:14" s="113" customFormat="1" ht="39.950000000000003" customHeight="1" x14ac:dyDescent="0.35">
      <c r="B101" s="103"/>
      <c r="C101" s="223"/>
      <c r="D101" s="223">
        <v>1563</v>
      </c>
      <c r="E101" s="197" t="s">
        <v>248</v>
      </c>
      <c r="F101" s="197">
        <v>3892</v>
      </c>
      <c r="G101" s="145" t="str">
        <f>IF(F101="", "", VLOOKUP(F101, 'MASTER LIST'!$A:$N, 2, FALSE))</f>
        <v>SEEAM</v>
      </c>
      <c r="H101" s="145" t="str">
        <f>IF(F101="", "", VLOOKUP(F101, 'MASTER LIST'!$A:$N, 3, FALSE))</f>
        <v>Linaelle</v>
      </c>
      <c r="I101" s="146">
        <f>IF(F101="", "", VLOOKUP(F101, 'MASTER LIST'!$A:$N, 5, FALSE))</f>
        <v>40638</v>
      </c>
      <c r="J101" s="147" t="str">
        <f>IF(F101="", "", VLOOKUP(F101, 'MASTER LIST'!$A:$N, 4, FALSE))</f>
        <v>F</v>
      </c>
      <c r="K101" s="147" t="str">
        <f>IF(F101="", "", VLOOKUP(F101, 'MASTER LIST'!$A:$N, 13, FALSE))</f>
        <v>U16</v>
      </c>
      <c r="L101" s="145" t="str">
        <f>IF(F101="", "", VLOOKUP(F101, 'MASTER LIST'!$A:$N, 10, FALSE))</f>
        <v>Q-BORNES PAVILLON AC</v>
      </c>
      <c r="M101" s="148" t="str">
        <f>IF(F101="", "", VLOOKUP(F101, 'MASTER LIST'!$A:$N, 11, FALSE))</f>
        <v>QB</v>
      </c>
      <c r="N101" s="183"/>
    </row>
    <row r="102" spans="1:14" s="113" customFormat="1" ht="39.950000000000003" customHeight="1" x14ac:dyDescent="0.35">
      <c r="B102" s="103"/>
      <c r="C102" s="223"/>
      <c r="D102" s="223">
        <v>1564</v>
      </c>
      <c r="E102" s="197" t="s">
        <v>248</v>
      </c>
      <c r="F102" s="197">
        <v>4017</v>
      </c>
      <c r="G102" s="145" t="str">
        <f>IF(F102="", "", VLOOKUP(F102, 'MASTER LIST'!$A:$N, 2, FALSE))</f>
        <v>SOODARCHAND</v>
      </c>
      <c r="H102" s="145" t="str">
        <f>IF(F102="", "", VLOOKUP(F102, 'MASTER LIST'!$A:$N, 3, FALSE))</f>
        <v>Marie Michelle Solene</v>
      </c>
      <c r="I102" s="146">
        <f>IF(F102="", "", VLOOKUP(F102, 'MASTER LIST'!$A:$N, 5, FALSE))</f>
        <v>40565</v>
      </c>
      <c r="J102" s="147" t="str">
        <f>IF(F102="", "", VLOOKUP(F102, 'MASTER LIST'!$A:$N, 4, FALSE))</f>
        <v>F</v>
      </c>
      <c r="K102" s="147" t="str">
        <f>IF(F102="", "", VLOOKUP(F102, 'MASTER LIST'!$A:$N, 13, FALSE))</f>
        <v>U16</v>
      </c>
      <c r="L102" s="145" t="str">
        <f>IF(F102="", "", VLOOKUP(F102, 'MASTER LIST'!$A:$N, 10, FALSE))</f>
        <v>Q-BORNES PAVILLON AC</v>
      </c>
      <c r="M102" s="148" t="str">
        <f>IF(F102="", "", VLOOKUP(F102, 'MASTER LIST'!$A:$N, 11, FALSE))</f>
        <v>QB</v>
      </c>
      <c r="N102" s="183"/>
    </row>
    <row r="103" spans="1:14" s="113" customFormat="1" ht="39.950000000000003" customHeight="1" x14ac:dyDescent="0.35">
      <c r="B103" s="103"/>
      <c r="C103" s="223"/>
      <c r="D103" s="223"/>
      <c r="E103" s="197"/>
      <c r="F103" s="197"/>
      <c r="G103" s="145"/>
      <c r="H103" s="145"/>
      <c r="I103" s="146"/>
      <c r="J103" s="147"/>
      <c r="K103" s="147"/>
      <c r="L103" s="145"/>
      <c r="M103" s="148"/>
      <c r="N103" s="183"/>
    </row>
    <row r="104" spans="1:14" s="113" customFormat="1" ht="39.950000000000003" customHeight="1" x14ac:dyDescent="0.35">
      <c r="B104" s="103"/>
      <c r="C104" s="223"/>
      <c r="D104" s="223">
        <v>1565</v>
      </c>
      <c r="E104" s="197" t="s">
        <v>248</v>
      </c>
      <c r="F104" s="197">
        <v>1572</v>
      </c>
      <c r="G104" s="145" t="str">
        <f>IF(F104="", "", VLOOKUP(F104, 'MASTER LIST'!$A:$N, 2, FALSE))</f>
        <v>BAPTISTE</v>
      </c>
      <c r="H104" s="145" t="str">
        <f>IF(F104="", "", VLOOKUP(F104, 'MASTER LIST'!$A:$N, 3, FALSE))</f>
        <v>Alyssa</v>
      </c>
      <c r="I104" s="146">
        <f>IF(F104="", "", VLOOKUP(F104, 'MASTER LIST'!$A:$N, 5, FALSE))</f>
        <v>40361</v>
      </c>
      <c r="J104" s="147" t="str">
        <f>IF(F104="", "", VLOOKUP(F104, 'MASTER LIST'!$A:$N, 4, FALSE))</f>
        <v>F</v>
      </c>
      <c r="K104" s="147" t="str">
        <f>IF(F104="", "", VLOOKUP(F104, 'MASTER LIST'!$A:$N, 13, FALSE))</f>
        <v>U16</v>
      </c>
      <c r="L104" s="145" t="str">
        <f>IF(F104="", "", VLOOKUP(F104, 'MASTER LIST'!$A:$N, 10, FALSE))</f>
        <v>RISING PHOENIX AC</v>
      </c>
      <c r="M104" s="148" t="str">
        <f>IF(F104="", "", VLOOKUP(F104, 'MASTER LIST'!$A:$N, 11, FALSE))</f>
        <v>VCPH</v>
      </c>
      <c r="N104" s="183"/>
    </row>
    <row r="105" spans="1:14" s="113" customFormat="1" ht="39.950000000000003" customHeight="1" x14ac:dyDescent="0.35">
      <c r="B105" s="103"/>
      <c r="C105" s="223"/>
      <c r="D105" s="223">
        <v>1566</v>
      </c>
      <c r="E105" s="197" t="s">
        <v>248</v>
      </c>
      <c r="F105" s="197">
        <v>1597</v>
      </c>
      <c r="G105" s="145" t="str">
        <f>IF(F105="", "", VLOOKUP(F105, 'MASTER LIST'!$A:$N, 2, FALSE))</f>
        <v>SIBARTIE D'SA</v>
      </c>
      <c r="H105" s="145" t="str">
        <f>IF(F105="", "", VLOOKUP(F105, 'MASTER LIST'!$A:$N, 3, FALSE))</f>
        <v>Neha</v>
      </c>
      <c r="I105" s="146">
        <f>IF(F105="", "", VLOOKUP(F105, 'MASTER LIST'!$A:$N, 5, FALSE))</f>
        <v>40408</v>
      </c>
      <c r="J105" s="147" t="str">
        <f>IF(F105="", "", VLOOKUP(F105, 'MASTER LIST'!$A:$N, 4, FALSE))</f>
        <v>F</v>
      </c>
      <c r="K105" s="147" t="str">
        <f>IF(F105="", "", VLOOKUP(F105, 'MASTER LIST'!$A:$N, 13, FALSE))</f>
        <v>U16</v>
      </c>
      <c r="L105" s="145" t="str">
        <f>IF(F105="", "", VLOOKUP(F105, 'MASTER LIST'!$A:$N, 10, FALSE))</f>
        <v>RISING PHOENIX AC</v>
      </c>
      <c r="M105" s="148" t="str">
        <f>IF(F105="", "", VLOOKUP(F105, 'MASTER LIST'!$A:$N, 11, FALSE))</f>
        <v>VCPH</v>
      </c>
      <c r="N105" s="183"/>
    </row>
    <row r="106" spans="1:14" s="113" customFormat="1" ht="39.950000000000003" customHeight="1" x14ac:dyDescent="0.35">
      <c r="B106" s="103"/>
      <c r="C106" s="223"/>
      <c r="D106" s="223"/>
      <c r="E106" s="197"/>
      <c r="F106" s="197"/>
      <c r="G106" s="145"/>
      <c r="H106" s="145"/>
      <c r="I106" s="146"/>
      <c r="J106" s="147"/>
      <c r="K106" s="147"/>
      <c r="L106" s="145"/>
      <c r="M106" s="148"/>
      <c r="N106" s="183"/>
    </row>
    <row r="107" spans="1:14" s="113" customFormat="1" ht="39.950000000000003" customHeight="1" x14ac:dyDescent="0.35">
      <c r="B107" s="103"/>
      <c r="C107" s="223"/>
      <c r="D107" s="223">
        <v>1567</v>
      </c>
      <c r="E107" s="197" t="s">
        <v>248</v>
      </c>
      <c r="F107" s="197">
        <v>1093</v>
      </c>
      <c r="G107" s="145" t="str">
        <f>IF(F107="", "", VLOOKUP(F107, 'MASTER LIST'!$A:$N, 2, FALSE))</f>
        <v>JASMIN</v>
      </c>
      <c r="H107" s="145" t="str">
        <f>IF(F107="", "", VLOOKUP(F107, 'MASTER LIST'!$A:$N, 3, FALSE))</f>
        <v>Kendra</v>
      </c>
      <c r="I107" s="146">
        <f>IF(F107="", "", VLOOKUP(F107, 'MASTER LIST'!$A:$N, 5, FALSE))</f>
        <v>40738</v>
      </c>
      <c r="J107" s="147" t="str">
        <f>IF(F107="", "", VLOOKUP(F107, 'MASTER LIST'!$A:$N, 4, FALSE))</f>
        <v>F</v>
      </c>
      <c r="K107" s="147" t="str">
        <f>IF(F107="", "", VLOOKUP(F107, 'MASTER LIST'!$A:$N, 13, FALSE))</f>
        <v>U16</v>
      </c>
      <c r="L107" s="145" t="s">
        <v>7138</v>
      </c>
      <c r="M107" s="148" t="str">
        <f>IF(F107="", "", VLOOKUP(F107, 'MASTER LIST'!$A:$N, 11, FALSE))</f>
        <v>GP</v>
      </c>
      <c r="N107" s="183"/>
    </row>
    <row r="108" spans="1:14" s="113" customFormat="1" ht="39.950000000000003" customHeight="1" x14ac:dyDescent="0.35">
      <c r="B108" s="103"/>
      <c r="C108" s="223"/>
      <c r="D108" s="223">
        <v>1568</v>
      </c>
      <c r="E108" s="197" t="s">
        <v>248</v>
      </c>
      <c r="F108" s="197">
        <v>4275</v>
      </c>
      <c r="G108" s="145" t="str">
        <f>IF(F108="", "", VLOOKUP(F108, 'MASTER LIST'!$A:$N, 2, FALSE))</f>
        <v>NAIKO</v>
      </c>
      <c r="H108" s="145" t="str">
        <f>IF(F108="", "", VLOOKUP(F108, 'MASTER LIST'!$A:$N, 3, FALSE))</f>
        <v xml:space="preserve">Syona </v>
      </c>
      <c r="I108" s="146">
        <f>IF(F108="", "", VLOOKUP(F108, 'MASTER LIST'!$A:$N, 5, FALSE))</f>
        <v>40333</v>
      </c>
      <c r="J108" s="147" t="str">
        <f>IF(F108="", "", VLOOKUP(F108, 'MASTER LIST'!$A:$N, 4, FALSE))</f>
        <v>F</v>
      </c>
      <c r="K108" s="147" t="str">
        <f>IF(F108="", "", VLOOKUP(F108, 'MASTER LIST'!$A:$N, 13, FALSE))</f>
        <v>U16</v>
      </c>
      <c r="L108" s="145" t="s">
        <v>7138</v>
      </c>
      <c r="M108" s="148" t="str">
        <f>IF(F108="", "", VLOOKUP(F108, 'MASTER LIST'!$A:$N, 11, FALSE))</f>
        <v>GP</v>
      </c>
      <c r="N108" s="183"/>
    </row>
    <row r="109" spans="1:14" s="113" customFormat="1" ht="39.950000000000003" customHeight="1" x14ac:dyDescent="0.35">
      <c r="B109" s="103"/>
      <c r="C109" s="223"/>
      <c r="D109" s="223">
        <v>1569</v>
      </c>
      <c r="E109" s="197" t="s">
        <v>248</v>
      </c>
      <c r="F109" s="197">
        <v>1092</v>
      </c>
      <c r="G109" s="145" t="str">
        <f>IF(F109="", "", VLOOKUP(F109, 'MASTER LIST'!$A:$N, 2, FALSE))</f>
        <v>RAMUDU</v>
      </c>
      <c r="H109" s="145" t="str">
        <f>IF(F109="", "", VLOOKUP(F109, 'MASTER LIST'!$A:$N, 3, FALSE))</f>
        <v>Kelisha</v>
      </c>
      <c r="I109" s="146">
        <f>IF(F109="", "", VLOOKUP(F109, 'MASTER LIST'!$A:$N, 5, FALSE))</f>
        <v>40397</v>
      </c>
      <c r="J109" s="147" t="str">
        <f>IF(F109="", "", VLOOKUP(F109, 'MASTER LIST'!$A:$N, 4, FALSE))</f>
        <v>F</v>
      </c>
      <c r="K109" s="147" t="str">
        <f>IF(F109="", "", VLOOKUP(F109, 'MASTER LIST'!$A:$N, 13, FALSE))</f>
        <v>U16</v>
      </c>
      <c r="L109" s="145" t="s">
        <v>7138</v>
      </c>
      <c r="M109" s="148" t="str">
        <f>IF(F109="", "", VLOOKUP(F109, 'MASTER LIST'!$A:$N, 11, FALSE))</f>
        <v>GP</v>
      </c>
      <c r="N109" s="183"/>
    </row>
    <row r="110" spans="1:14" s="113" customFormat="1" ht="39.950000000000003" customHeight="1" x14ac:dyDescent="0.35">
      <c r="B110" s="103"/>
      <c r="C110" s="223"/>
      <c r="D110" s="223"/>
      <c r="E110" s="197"/>
      <c r="F110" s="197"/>
      <c r="G110" s="145"/>
      <c r="H110" s="145"/>
      <c r="I110" s="146"/>
      <c r="J110" s="147"/>
      <c r="K110" s="147"/>
      <c r="L110" s="145"/>
      <c r="M110" s="148"/>
      <c r="N110" s="183"/>
    </row>
    <row r="111" spans="1:14" s="113" customFormat="1" ht="39.950000000000003" customHeight="1" x14ac:dyDescent="0.35">
      <c r="B111" s="103"/>
      <c r="C111" s="223"/>
      <c r="D111" s="223">
        <v>1570</v>
      </c>
      <c r="E111" s="197" t="s">
        <v>248</v>
      </c>
      <c r="F111" s="197">
        <v>3696</v>
      </c>
      <c r="G111" s="145" t="str">
        <f>IF(F111="", "", VLOOKUP(F111, 'MASTER LIST'!$A:$N, 2, FALSE))</f>
        <v xml:space="preserve">JEANNE </v>
      </c>
      <c r="H111" s="145" t="str">
        <f>IF(F111="", "", VLOOKUP(F111, 'MASTER LIST'!$A:$N, 3, FALSE))</f>
        <v xml:space="preserve">Evan Jelly </v>
      </c>
      <c r="I111" s="146">
        <f>IF(F111="", "", VLOOKUP(F111, 'MASTER LIST'!$A:$N, 5, FALSE))</f>
        <v>40862</v>
      </c>
      <c r="J111" s="147" t="str">
        <f>IF(F111="", "", VLOOKUP(F111, 'MASTER LIST'!$A:$N, 4, FALSE))</f>
        <v>F</v>
      </c>
      <c r="K111" s="147" t="str">
        <f>IF(F111="", "", VLOOKUP(F111, 'MASTER LIST'!$A:$N, 13, FALSE))</f>
        <v>U16</v>
      </c>
      <c r="L111" s="145" t="str">
        <f>IF(F111="", "", VLOOKUP(F111, 'MASTER LIST'!$A:$N, 10, FALSE))</f>
        <v>ROSE BELLE AC</v>
      </c>
      <c r="M111" s="148" t="str">
        <f>IF(F111="", "", VLOOKUP(F111, 'MASTER LIST'!$A:$N, 11, FALSE))</f>
        <v>GP</v>
      </c>
      <c r="N111" s="183"/>
    </row>
    <row r="112" spans="1:14" s="113" customFormat="1" ht="39.950000000000003" customHeight="1" x14ac:dyDescent="0.35">
      <c r="B112" s="103"/>
      <c r="C112" s="223"/>
      <c r="D112" s="223"/>
      <c r="E112" s="197"/>
      <c r="F112" s="197"/>
      <c r="G112" s="145"/>
      <c r="H112" s="145"/>
      <c r="I112" s="146"/>
      <c r="J112" s="147"/>
      <c r="K112" s="147"/>
      <c r="L112" s="145"/>
      <c r="M112" s="148"/>
      <c r="N112" s="183"/>
    </row>
    <row r="113" spans="2:14" s="113" customFormat="1" ht="39.950000000000003" customHeight="1" x14ac:dyDescent="0.35">
      <c r="B113" s="103"/>
      <c r="C113" s="223"/>
      <c r="D113" s="223">
        <v>1750</v>
      </c>
      <c r="E113" s="197"/>
      <c r="F113" s="197"/>
      <c r="G113" s="145" t="s">
        <v>7137</v>
      </c>
      <c r="H113" s="145" t="s">
        <v>7134</v>
      </c>
      <c r="I113" s="146"/>
      <c r="J113" s="147" t="s">
        <v>201</v>
      </c>
      <c r="K113" s="147" t="s">
        <v>202</v>
      </c>
      <c r="L113" s="145" t="s">
        <v>3</v>
      </c>
      <c r="M113" s="148" t="str">
        <f>IF(F113="", "", VLOOKUP(F113, 'MASTER LIST'!$A:$N, 11, FALSE))</f>
        <v/>
      </c>
      <c r="N113" s="183"/>
    </row>
    <row r="114" spans="2:14" s="113" customFormat="1" ht="39.950000000000003" customHeight="1" x14ac:dyDescent="0.35">
      <c r="B114" s="103"/>
      <c r="C114" s="223"/>
      <c r="D114" s="223">
        <v>1571</v>
      </c>
      <c r="E114" s="197" t="s">
        <v>248</v>
      </c>
      <c r="F114" s="197">
        <v>3587</v>
      </c>
      <c r="G114" s="145" t="str">
        <f>IF(F114="", "", VLOOKUP(F114, 'MASTER LIST'!$A:$N, 2, FALSE))</f>
        <v>BEEHARRY</v>
      </c>
      <c r="H114" s="145" t="str">
        <f>IF(F114="", "", VLOOKUP(F114, 'MASTER LIST'!$A:$N, 3, FALSE))</f>
        <v>Sophia</v>
      </c>
      <c r="I114" s="146">
        <f>IF(F114="", "", VLOOKUP(F114, 'MASTER LIST'!$A:$N, 5, FALSE))</f>
        <v>40686</v>
      </c>
      <c r="J114" s="147" t="str">
        <f>IF(F114="", "", VLOOKUP(F114, 'MASTER LIST'!$A:$N, 4, FALSE))</f>
        <v>F</v>
      </c>
      <c r="K114" s="147" t="str">
        <f>IF(F114="", "", VLOOKUP(F114, 'MASTER LIST'!$A:$N, 13, FALSE))</f>
        <v>U16</v>
      </c>
      <c r="L114" s="145" t="str">
        <f>IF(F114="", "", VLOOKUP(F114, 'MASTER LIST'!$A:$N, 10, FALSE))</f>
        <v>ROSE HILL AC</v>
      </c>
      <c r="M114" s="148" t="str">
        <f>IF(F114="", "", VLOOKUP(F114, 'MASTER LIST'!$A:$N, 11, FALSE))</f>
        <v>BBRH</v>
      </c>
      <c r="N114" s="183"/>
    </row>
    <row r="115" spans="2:14" s="113" customFormat="1" ht="39.950000000000003" customHeight="1" x14ac:dyDescent="0.35">
      <c r="B115" s="103"/>
      <c r="C115" s="223"/>
      <c r="D115" s="223">
        <v>1572</v>
      </c>
      <c r="E115" s="197" t="s">
        <v>248</v>
      </c>
      <c r="F115" s="197">
        <v>2649</v>
      </c>
      <c r="G115" s="145" t="str">
        <f>IF(F115="", "", VLOOKUP(F115, 'MASTER LIST'!$A:$N, 2, FALSE))</f>
        <v>CAMOIN</v>
      </c>
      <c r="H115" s="145" t="str">
        <f>IF(F115="", "", VLOOKUP(F115, 'MASTER LIST'!$A:$N, 3, FALSE))</f>
        <v>Daphene</v>
      </c>
      <c r="I115" s="146">
        <f>IF(F115="", "", VLOOKUP(F115, 'MASTER LIST'!$A:$N, 5, FALSE))</f>
        <v>40495</v>
      </c>
      <c r="J115" s="147" t="str">
        <f>IF(F115="", "", VLOOKUP(F115, 'MASTER LIST'!$A:$N, 4, FALSE))</f>
        <v>F</v>
      </c>
      <c r="K115" s="147" t="str">
        <f>IF(F115="", "", VLOOKUP(F115, 'MASTER LIST'!$A:$N, 13, FALSE))</f>
        <v>U16</v>
      </c>
      <c r="L115" s="145" t="str">
        <f>IF(F115="", "", VLOOKUP(F115, 'MASTER LIST'!$A:$N, 10, FALSE))</f>
        <v>ROSE HILL AC</v>
      </c>
      <c r="M115" s="148" t="str">
        <f>IF(F115="", "", VLOOKUP(F115, 'MASTER LIST'!$A:$N, 11, FALSE))</f>
        <v>BBRH</v>
      </c>
      <c r="N115" s="183"/>
    </row>
    <row r="116" spans="2:14" s="113" customFormat="1" ht="39.950000000000003" customHeight="1" x14ac:dyDescent="0.35">
      <c r="B116" s="103"/>
      <c r="C116" s="223"/>
      <c r="D116" s="223">
        <v>1573</v>
      </c>
      <c r="E116" s="197" t="s">
        <v>248</v>
      </c>
      <c r="F116" s="197">
        <v>2086</v>
      </c>
      <c r="G116" s="145" t="str">
        <f>IF(F116="", "", VLOOKUP(F116, 'MASTER LIST'!$A:$N, 2, FALSE))</f>
        <v>EDWARDS</v>
      </c>
      <c r="H116" s="145" t="str">
        <f>IF(F116="", "", VLOOKUP(F116, 'MASTER LIST'!$A:$N, 3, FALSE))</f>
        <v>Miley</v>
      </c>
      <c r="I116" s="146">
        <f>IF(F116="", "", VLOOKUP(F116, 'MASTER LIST'!$A:$N, 5, FALSE))</f>
        <v>40892</v>
      </c>
      <c r="J116" s="147" t="str">
        <f>IF(F116="", "", VLOOKUP(F116, 'MASTER LIST'!$A:$N, 4, FALSE))</f>
        <v>F</v>
      </c>
      <c r="K116" s="147" t="str">
        <f>IF(F116="", "", VLOOKUP(F116, 'MASTER LIST'!$A:$N, 13, FALSE))</f>
        <v>U16</v>
      </c>
      <c r="L116" s="145" t="str">
        <f>IF(F116="", "", VLOOKUP(F116, 'MASTER LIST'!$A:$N, 10, FALSE))</f>
        <v>ROSE HILL AC</v>
      </c>
      <c r="M116" s="148" t="str">
        <f>IF(F116="", "", VLOOKUP(F116, 'MASTER LIST'!$A:$N, 11, FALSE))</f>
        <v>BBRH</v>
      </c>
      <c r="N116" s="183"/>
    </row>
    <row r="117" spans="2:14" s="113" customFormat="1" ht="39.950000000000003" customHeight="1" x14ac:dyDescent="0.35">
      <c r="B117" s="103"/>
      <c r="C117" s="223"/>
      <c r="D117" s="223">
        <v>1574</v>
      </c>
      <c r="E117" s="197" t="s">
        <v>248</v>
      </c>
      <c r="F117" s="197">
        <v>2972</v>
      </c>
      <c r="G117" s="145" t="str">
        <f>IF(F117="", "", VLOOKUP(F117, 'MASTER LIST'!$A:$N, 2, FALSE))</f>
        <v xml:space="preserve">FRANCOIS </v>
      </c>
      <c r="H117" s="145" t="str">
        <f>IF(F117="", "", VLOOKUP(F117, 'MASTER LIST'!$A:$N, 3, FALSE))</f>
        <v xml:space="preserve">Melina </v>
      </c>
      <c r="I117" s="146">
        <f>IF(F117="", "", VLOOKUP(F117, 'MASTER LIST'!$A:$N, 5, FALSE))</f>
        <v>40544</v>
      </c>
      <c r="J117" s="147" t="str">
        <f>IF(F117="", "", VLOOKUP(F117, 'MASTER LIST'!$A:$N, 4, FALSE))</f>
        <v>F</v>
      </c>
      <c r="K117" s="147" t="str">
        <f>IF(F117="", "", VLOOKUP(F117, 'MASTER LIST'!$A:$N, 13, FALSE))</f>
        <v>U16</v>
      </c>
      <c r="L117" s="145" t="str">
        <f>IF(F117="", "", VLOOKUP(F117, 'MASTER LIST'!$A:$N, 10, FALSE))</f>
        <v>ROSE HILL AC</v>
      </c>
      <c r="M117" s="148" t="str">
        <f>IF(F117="", "", VLOOKUP(F117, 'MASTER LIST'!$A:$N, 11, FALSE))</f>
        <v>BBRH</v>
      </c>
      <c r="N117" s="183"/>
    </row>
    <row r="118" spans="2:14" s="113" customFormat="1" ht="39.950000000000003" customHeight="1" x14ac:dyDescent="0.35">
      <c r="B118" s="103"/>
      <c r="C118" s="223"/>
      <c r="D118" s="223">
        <v>1575</v>
      </c>
      <c r="E118" s="197" t="s">
        <v>248</v>
      </c>
      <c r="F118" s="197">
        <v>2093</v>
      </c>
      <c r="G118" s="145" t="str">
        <f>IF(F118="", "", VLOOKUP(F118, 'MASTER LIST'!$A:$N, 2, FALSE))</f>
        <v>GOONAH</v>
      </c>
      <c r="H118" s="145" t="str">
        <f>IF(F118="", "", VLOOKUP(F118, 'MASTER LIST'!$A:$N, 3, FALSE))</f>
        <v>Maeva</v>
      </c>
      <c r="I118" s="146">
        <f>IF(F118="", "", VLOOKUP(F118, 'MASTER LIST'!$A:$N, 5, FALSE))</f>
        <v>40201</v>
      </c>
      <c r="J118" s="147" t="str">
        <f>IF(F118="", "", VLOOKUP(F118, 'MASTER LIST'!$A:$N, 4, FALSE))</f>
        <v>F</v>
      </c>
      <c r="K118" s="147" t="str">
        <f>IF(F118="", "", VLOOKUP(F118, 'MASTER LIST'!$A:$N, 13, FALSE))</f>
        <v>U16</v>
      </c>
      <c r="L118" s="145" t="str">
        <f>IF(F118="", "", VLOOKUP(F118, 'MASTER LIST'!$A:$N, 10, FALSE))</f>
        <v>ROSE HILL AC</v>
      </c>
      <c r="M118" s="172"/>
      <c r="N118" s="183"/>
    </row>
    <row r="119" spans="2:14" s="113" customFormat="1" ht="39.950000000000003" customHeight="1" x14ac:dyDescent="0.35">
      <c r="B119" s="103"/>
      <c r="C119" s="223"/>
      <c r="D119" s="223">
        <v>1576</v>
      </c>
      <c r="E119" s="197" t="s">
        <v>248</v>
      </c>
      <c r="F119" s="197">
        <v>3680</v>
      </c>
      <c r="G119" s="145" t="str">
        <f>IF(F119="", "", VLOOKUP(F119, 'MASTER LIST'!$A:$N, 2, FALSE))</f>
        <v>JAMES</v>
      </c>
      <c r="H119" s="145" t="str">
        <f>IF(F119="", "", VLOOKUP(F119, 'MASTER LIST'!$A:$N, 3, FALSE))</f>
        <v>Jamiela</v>
      </c>
      <c r="I119" s="146">
        <f>IF(F119="", "", VLOOKUP(F119, 'MASTER LIST'!$A:$N, 5, FALSE))</f>
        <v>40733</v>
      </c>
      <c r="J119" s="147" t="str">
        <f>IF(F119="", "", VLOOKUP(F119, 'MASTER LIST'!$A:$N, 4, FALSE))</f>
        <v>F</v>
      </c>
      <c r="K119" s="147" t="str">
        <f>IF(F119="", "", VLOOKUP(F119, 'MASTER LIST'!$A:$N, 13, FALSE))</f>
        <v>U16</v>
      </c>
      <c r="L119" s="145" t="str">
        <f>IF(F119="", "", VLOOKUP(F119, 'MASTER LIST'!$A:$N, 10, FALSE))</f>
        <v>ROSE HILL AC</v>
      </c>
      <c r="M119" s="148" t="str">
        <f>IF(F119="", "", VLOOKUP(F119, 'MASTER LIST'!$A:$N, 11, FALSE))</f>
        <v>BBRH</v>
      </c>
      <c r="N119" s="183"/>
    </row>
    <row r="120" spans="2:14" s="113" customFormat="1" ht="39.950000000000003" customHeight="1" x14ac:dyDescent="0.35">
      <c r="B120" s="103"/>
      <c r="C120" s="223"/>
      <c r="D120" s="223">
        <v>1576</v>
      </c>
      <c r="E120" s="198" t="s">
        <v>248</v>
      </c>
      <c r="F120" s="198">
        <v>4298</v>
      </c>
      <c r="G120" s="145" t="s">
        <v>4925</v>
      </c>
      <c r="H120" s="145" t="s">
        <v>4926</v>
      </c>
      <c r="I120" s="146">
        <v>40733</v>
      </c>
      <c r="J120" s="147" t="s">
        <v>201</v>
      </c>
      <c r="K120" s="147" t="s">
        <v>202</v>
      </c>
      <c r="L120" s="145" t="s">
        <v>3</v>
      </c>
      <c r="M120" s="148" t="str">
        <f>IF(F120="", "", VLOOKUP(F120, 'MASTER LIST'!$A:$N, 11, FALSE))</f>
        <v>REMP</v>
      </c>
      <c r="N120" s="183"/>
    </row>
    <row r="121" spans="2:14" s="113" customFormat="1" ht="39.950000000000003" customHeight="1" x14ac:dyDescent="0.35">
      <c r="B121" s="103"/>
      <c r="C121" s="223"/>
      <c r="D121" s="223">
        <v>1577</v>
      </c>
      <c r="E121" s="197" t="s">
        <v>248</v>
      </c>
      <c r="F121" s="197">
        <v>2504</v>
      </c>
      <c r="G121" s="145" t="str">
        <f>IF(F121="", "", VLOOKUP(F121, 'MASTER LIST'!$A:$N, 2, FALSE))</f>
        <v>LAMOTHE</v>
      </c>
      <c r="H121" s="145" t="str">
        <f>IF(F121="", "", VLOOKUP(F121, 'MASTER LIST'!$A:$N, 3, FALSE))</f>
        <v>Jane</v>
      </c>
      <c r="I121" s="146">
        <f>IF(F121="", "", VLOOKUP(F121, 'MASTER LIST'!$A:$N, 5, FALSE))</f>
        <v>40343</v>
      </c>
      <c r="J121" s="147" t="str">
        <f>IF(F121="", "", VLOOKUP(F121, 'MASTER LIST'!$A:$N, 4, FALSE))</f>
        <v>F</v>
      </c>
      <c r="K121" s="147" t="str">
        <f>IF(F121="", "", VLOOKUP(F121, 'MASTER LIST'!$A:$N, 13, FALSE))</f>
        <v>U16</v>
      </c>
      <c r="L121" s="145" t="str">
        <f>IF(F121="", "", VLOOKUP(F121, 'MASTER LIST'!$A:$N, 10, FALSE))</f>
        <v>ROSE HILL AC</v>
      </c>
      <c r="M121" s="148" t="str">
        <f>IF(F121="", "", VLOOKUP(F121, 'MASTER LIST'!$A:$N, 11, FALSE))</f>
        <v>BBRH</v>
      </c>
      <c r="N121" s="183"/>
    </row>
    <row r="122" spans="2:14" s="113" customFormat="1" ht="39.950000000000003" customHeight="1" x14ac:dyDescent="0.35">
      <c r="B122" s="103"/>
      <c r="C122" s="223"/>
      <c r="D122" s="223">
        <v>1751</v>
      </c>
      <c r="E122" s="197"/>
      <c r="F122" s="197"/>
      <c r="G122" s="145" t="s">
        <v>493</v>
      </c>
      <c r="H122" s="145" t="s">
        <v>4555</v>
      </c>
      <c r="I122" s="146"/>
      <c r="J122" s="147" t="s">
        <v>201</v>
      </c>
      <c r="K122" s="147" t="s">
        <v>202</v>
      </c>
      <c r="L122" s="145" t="s">
        <v>3</v>
      </c>
      <c r="M122" s="148" t="str">
        <f>IF(F122="", "", VLOOKUP(F122, 'MASTER LIST'!$A:$N, 11, FALSE))</f>
        <v/>
      </c>
      <c r="N122" s="183"/>
    </row>
    <row r="123" spans="2:14" s="113" customFormat="1" ht="39.950000000000003" customHeight="1" x14ac:dyDescent="0.35">
      <c r="B123" s="103"/>
      <c r="C123" s="223"/>
      <c r="D123" s="223">
        <v>1752</v>
      </c>
      <c r="E123" s="197"/>
      <c r="F123" s="197"/>
      <c r="G123" s="145" t="s">
        <v>5200</v>
      </c>
      <c r="H123" s="145" t="s">
        <v>5460</v>
      </c>
      <c r="I123" s="146"/>
      <c r="J123" s="147" t="s">
        <v>201</v>
      </c>
      <c r="K123" s="147" t="s">
        <v>202</v>
      </c>
      <c r="L123" s="145" t="s">
        <v>3</v>
      </c>
      <c r="M123" s="148" t="str">
        <f>IF(F123="", "", VLOOKUP(F123, 'MASTER LIST'!$A:$N, 11, FALSE))</f>
        <v/>
      </c>
      <c r="N123" s="183"/>
    </row>
    <row r="124" spans="2:14" s="113" customFormat="1" ht="39.950000000000003" customHeight="1" x14ac:dyDescent="0.35">
      <c r="B124" s="103"/>
      <c r="C124" s="223"/>
      <c r="D124" s="223">
        <v>1578</v>
      </c>
      <c r="E124" s="197" t="s">
        <v>248</v>
      </c>
      <c r="F124" s="197">
        <v>3139</v>
      </c>
      <c r="G124" s="145" t="str">
        <f>IF(F124="", "", VLOOKUP(F124, 'MASTER LIST'!$A:$N, 2, FALSE))</f>
        <v>SEEVATHIAN</v>
      </c>
      <c r="H124" s="145" t="str">
        <f>IF(F124="", "", VLOOKUP(F124, 'MASTER LIST'!$A:$N, 3, FALSE))</f>
        <v>Axelle</v>
      </c>
      <c r="I124" s="146">
        <f>IF(F124="", "", VLOOKUP(F124, 'MASTER LIST'!$A:$N, 5, FALSE))</f>
        <v>40700</v>
      </c>
      <c r="J124" s="147" t="str">
        <f>IF(F124="", "", VLOOKUP(F124, 'MASTER LIST'!$A:$N, 4, FALSE))</f>
        <v>F</v>
      </c>
      <c r="K124" s="147" t="str">
        <f>IF(F124="", "", VLOOKUP(F124, 'MASTER LIST'!$A:$N, 13, FALSE))</f>
        <v>U16</v>
      </c>
      <c r="L124" s="145" t="str">
        <f>IF(F124="", "", VLOOKUP(F124, 'MASTER LIST'!$A:$N, 10, FALSE))</f>
        <v>ROSE HILL AC</v>
      </c>
      <c r="M124" s="148"/>
      <c r="N124" s="183"/>
    </row>
    <row r="125" spans="2:14" s="113" customFormat="1" ht="39.950000000000003" customHeight="1" x14ac:dyDescent="0.35">
      <c r="B125" s="103"/>
      <c r="C125" s="223"/>
      <c r="D125" s="223">
        <v>1579</v>
      </c>
      <c r="E125" s="197" t="s">
        <v>248</v>
      </c>
      <c r="F125" s="197">
        <v>3773</v>
      </c>
      <c r="G125" s="145" t="str">
        <f>IF(F125="", "", VLOOKUP(F125, 'MASTER LIST'!$A:$N, 2, FALSE))</f>
        <v>SOOPRAYEN</v>
      </c>
      <c r="H125" s="145" t="str">
        <f>IF(F125="", "", VLOOKUP(F125, 'MASTER LIST'!$A:$N, 3, FALSE))</f>
        <v>Aaliyal</v>
      </c>
      <c r="I125" s="146">
        <f>IF(F125="", "", VLOOKUP(F125, 'MASTER LIST'!$A:$N, 5, FALSE))</f>
        <v>40451</v>
      </c>
      <c r="J125" s="147" t="str">
        <f>IF(F125="", "", VLOOKUP(F125, 'MASTER LIST'!$A:$N, 4, FALSE))</f>
        <v>F</v>
      </c>
      <c r="K125" s="147" t="str">
        <f>IF(F125="", "", VLOOKUP(F125, 'MASTER LIST'!$A:$N, 13, FALSE))</f>
        <v>U16</v>
      </c>
      <c r="L125" s="145" t="str">
        <f>IF(F125="", "", VLOOKUP(F125, 'MASTER LIST'!$A:$N, 10, FALSE))</f>
        <v>ROSE HILL AC</v>
      </c>
      <c r="M125" s="148"/>
      <c r="N125" s="183"/>
    </row>
    <row r="126" spans="2:14" s="113" customFormat="1" ht="39.950000000000003" customHeight="1" x14ac:dyDescent="0.35">
      <c r="B126" s="103"/>
      <c r="C126" s="223"/>
      <c r="D126" s="223">
        <v>1580</v>
      </c>
      <c r="E126" s="197" t="s">
        <v>248</v>
      </c>
      <c r="F126" s="197">
        <v>3681</v>
      </c>
      <c r="G126" s="145" t="str">
        <f>IF(F126="", "", VLOOKUP(F126, 'MASTER LIST'!$A:$N, 2, FALSE))</f>
        <v>VEERARAGOO</v>
      </c>
      <c r="H126" s="145" t="str">
        <f>IF(F126="", "", VLOOKUP(F126, 'MASTER LIST'!$A:$N, 3, FALSE))</f>
        <v>Alison</v>
      </c>
      <c r="I126" s="146">
        <f>IF(F126="", "", VLOOKUP(F126, 'MASTER LIST'!$A:$N, 5, FALSE))</f>
        <v>40820</v>
      </c>
      <c r="J126" s="147" t="str">
        <f>IF(F126="", "", VLOOKUP(F126, 'MASTER LIST'!$A:$N, 4, FALSE))</f>
        <v>F</v>
      </c>
      <c r="K126" s="147" t="str">
        <f>IF(F126="", "", VLOOKUP(F126, 'MASTER LIST'!$A:$N, 13, FALSE))</f>
        <v>U16</v>
      </c>
      <c r="L126" s="145" t="str">
        <f>IF(F126="", "", VLOOKUP(F126, 'MASTER LIST'!$A:$N, 10, FALSE))</f>
        <v>ROSE HILL AC</v>
      </c>
      <c r="M126" s="148"/>
      <c r="N126" s="183"/>
    </row>
    <row r="127" spans="2:14" s="113" customFormat="1" ht="39.950000000000003" customHeight="1" x14ac:dyDescent="0.35">
      <c r="B127" s="103"/>
      <c r="C127" s="223"/>
      <c r="D127" s="223"/>
      <c r="E127" s="197"/>
      <c r="F127" s="197"/>
      <c r="G127" s="145"/>
      <c r="H127" s="145"/>
      <c r="I127" s="146"/>
      <c r="J127" s="147"/>
      <c r="K127" s="147"/>
      <c r="L127" s="145"/>
      <c r="M127" s="148"/>
      <c r="N127" s="183"/>
    </row>
    <row r="128" spans="2:14" s="113" customFormat="1" ht="39.950000000000003" customHeight="1" x14ac:dyDescent="0.35">
      <c r="B128" s="103"/>
      <c r="C128" s="223"/>
      <c r="D128" s="223">
        <v>1762</v>
      </c>
      <c r="E128" s="197"/>
      <c r="F128" s="197"/>
      <c r="G128" s="145" t="s">
        <v>1558</v>
      </c>
      <c r="H128" s="145" t="s">
        <v>2457</v>
      </c>
      <c r="I128" s="146"/>
      <c r="J128" s="147" t="s">
        <v>201</v>
      </c>
      <c r="K128" s="147" t="s">
        <v>202</v>
      </c>
      <c r="L128" s="145" t="s">
        <v>13</v>
      </c>
      <c r="M128" s="148"/>
      <c r="N128" s="183"/>
    </row>
    <row r="129" spans="2:14" s="113" customFormat="1" ht="35.1" customHeight="1" x14ac:dyDescent="0.35">
      <c r="B129" s="103"/>
      <c r="C129" s="223"/>
      <c r="D129" s="223">
        <v>1581</v>
      </c>
      <c r="E129" s="197" t="s">
        <v>248</v>
      </c>
      <c r="F129" s="197">
        <v>4244</v>
      </c>
      <c r="G129" s="145" t="str">
        <f>IF(F129="", "", VLOOKUP(F129, 'MASTER LIST'!$A:$N, 2, FALSE))</f>
        <v>DESMARAIS</v>
      </c>
      <c r="H129" s="145" t="str">
        <f>IF(F129="", "", VLOOKUP(F129, 'MASTER LIST'!$A:$N, 3, FALSE))</f>
        <v>Marie Evalouna</v>
      </c>
      <c r="I129" s="146" t="str">
        <f>IF(F129="", "", VLOOKUP(F129, 'MASTER LIST'!$A:$N, 5, FALSE))</f>
        <v>19/03/2011</v>
      </c>
      <c r="J129" s="147" t="str">
        <f>IF(F129="", "", VLOOKUP(F129, 'MASTER LIST'!$A:$N, 4, FALSE))</f>
        <v>F</v>
      </c>
      <c r="K129" s="147" t="str">
        <f>IF(F129="", "", VLOOKUP(F129, 'MASTER LIST'!$A:$N, 13, FALSE))</f>
        <v>U16</v>
      </c>
      <c r="L129" s="145" t="str">
        <f>IF(F129="", "", VLOOKUP(F129, 'MASTER LIST'!$A:$N, 10, FALSE))</f>
        <v>SOUILLAC AC</v>
      </c>
      <c r="M129" s="148" t="str">
        <f>IF(F129="", "", VLOOKUP(F129, 'MASTER LIST'!$A:$N, 11, FALSE))</f>
        <v>SAV</v>
      </c>
      <c r="N129" s="183"/>
    </row>
    <row r="130" spans="2:14" s="113" customFormat="1" ht="35.1" customHeight="1" x14ac:dyDescent="0.35">
      <c r="B130" s="103"/>
      <c r="C130" s="223"/>
      <c r="D130" s="223">
        <v>1582</v>
      </c>
      <c r="E130" s="197" t="s">
        <v>248</v>
      </c>
      <c r="F130" s="197">
        <v>1804</v>
      </c>
      <c r="G130" s="145" t="str">
        <f>IF(F130="", "", VLOOKUP(F130, 'MASTER LIST'!$A:$N, 2, FALSE))</f>
        <v>HENNQUIN</v>
      </c>
      <c r="H130" s="145" t="str">
        <f>IF(F130="", "", VLOOKUP(F130, 'MASTER LIST'!$A:$N, 3, FALSE))</f>
        <v>Trisha</v>
      </c>
      <c r="I130" s="146">
        <f>IF(F130="", "", VLOOKUP(F130, 'MASTER LIST'!$A:$N, 5, FALSE))</f>
        <v>40350</v>
      </c>
      <c r="J130" s="147" t="str">
        <f>IF(F130="", "", VLOOKUP(F130, 'MASTER LIST'!$A:$N, 4, FALSE))</f>
        <v>F</v>
      </c>
      <c r="K130" s="147" t="str">
        <f>IF(F130="", "", VLOOKUP(F130, 'MASTER LIST'!$A:$N, 13, FALSE))</f>
        <v>U16</v>
      </c>
      <c r="L130" s="145" t="str">
        <f>IF(F130="", "", VLOOKUP(F130, 'MASTER LIST'!$A:$N, 10, FALSE))</f>
        <v>SOUILLAC AC</v>
      </c>
      <c r="M130" s="148" t="str">
        <f>IF(F130="", "", VLOOKUP(F130, 'MASTER LIST'!$A:$N, 11, FALSE))</f>
        <v>SAV</v>
      </c>
      <c r="N130" s="183"/>
    </row>
    <row r="131" spans="2:14" s="113" customFormat="1" ht="35.1" customHeight="1" x14ac:dyDescent="0.35">
      <c r="B131" s="103"/>
      <c r="C131" s="223"/>
      <c r="D131" s="223">
        <v>1583</v>
      </c>
      <c r="E131" s="197" t="s">
        <v>248</v>
      </c>
      <c r="F131" s="197">
        <v>3305</v>
      </c>
      <c r="G131" s="145" t="str">
        <f>IF(F131="", "", VLOOKUP(F131, 'MASTER LIST'!$A:$N, 2, FALSE))</f>
        <v>JEETUN</v>
      </c>
      <c r="H131" s="145" t="str">
        <f>IF(F131="", "", VLOOKUP(F131, 'MASTER LIST'!$A:$N, 3, FALSE))</f>
        <v>Premishta</v>
      </c>
      <c r="I131" s="146">
        <f>IF(F131="", "", VLOOKUP(F131, 'MASTER LIST'!$A:$N, 5, FALSE))</f>
        <v>40512</v>
      </c>
      <c r="J131" s="147" t="str">
        <f>IF(F131="", "", VLOOKUP(F131, 'MASTER LIST'!$A:$N, 4, FALSE))</f>
        <v>F</v>
      </c>
      <c r="K131" s="147" t="str">
        <f>IF(F131="", "", VLOOKUP(F131, 'MASTER LIST'!$A:$N, 13, FALSE))</f>
        <v>U16</v>
      </c>
      <c r="L131" s="145" t="str">
        <f>IF(F131="", "", VLOOKUP(F131, 'MASTER LIST'!$A:$N, 10, FALSE))</f>
        <v>SOUILLAC AC</v>
      </c>
      <c r="M131" s="148" t="str">
        <f>IF(F131="", "", VLOOKUP(F131, 'MASTER LIST'!$A:$N, 11, FALSE))</f>
        <v>SAV</v>
      </c>
      <c r="N131" s="183"/>
    </row>
    <row r="132" spans="2:14" s="113" customFormat="1" ht="35.1" customHeight="1" x14ac:dyDescent="0.35">
      <c r="B132" s="103"/>
      <c r="C132" s="223"/>
      <c r="D132" s="223">
        <v>1757</v>
      </c>
      <c r="E132" s="197"/>
      <c r="F132" s="197"/>
      <c r="G132" s="145" t="s">
        <v>7140</v>
      </c>
      <c r="H132" s="145" t="s">
        <v>7141</v>
      </c>
      <c r="I132" s="146"/>
      <c r="J132" s="147" t="s">
        <v>201</v>
      </c>
      <c r="K132" s="147" t="s">
        <v>202</v>
      </c>
      <c r="L132" s="145" t="s">
        <v>7178</v>
      </c>
      <c r="M132" s="148"/>
      <c r="N132" s="183"/>
    </row>
    <row r="133" spans="2:14" s="113" customFormat="1" ht="35.1" customHeight="1" x14ac:dyDescent="0.35">
      <c r="B133" s="103"/>
      <c r="C133" s="223"/>
      <c r="D133" s="223">
        <v>1584</v>
      </c>
      <c r="E133" s="197" t="s">
        <v>247</v>
      </c>
      <c r="F133" s="197">
        <v>3744</v>
      </c>
      <c r="G133" s="145" t="str">
        <f>IF(F133="", "", VLOOKUP(F133, 'MASTER LIST'!$A:$N, 2, FALSE))</f>
        <v>LUANA</v>
      </c>
      <c r="H133" s="145" t="str">
        <f>IF(F133="", "", VLOOKUP(F133, 'MASTER LIST'!$A:$N, 3, FALSE))</f>
        <v>Malgache</v>
      </c>
      <c r="I133" s="146">
        <f>IF(F133="", "", VLOOKUP(F133, 'MASTER LIST'!$A:$N, 5, FALSE))</f>
        <v>40732</v>
      </c>
      <c r="J133" s="147" t="str">
        <f>IF(F133="", "", VLOOKUP(F133, 'MASTER LIST'!$A:$N, 4, FALSE))</f>
        <v>F</v>
      </c>
      <c r="K133" s="147" t="str">
        <f>IF(F133="", "", VLOOKUP(F133, 'MASTER LIST'!$A:$N, 13, FALSE))</f>
        <v>U16</v>
      </c>
      <c r="L133" s="145" t="str">
        <f>IF(F133="", "", VLOOKUP(F133, 'MASTER LIST'!$A:$N, 10, FALSE))</f>
        <v>SOUILLAC AC</v>
      </c>
      <c r="M133" s="148" t="str">
        <f>IF(F133="", "", VLOOKUP(F133, 'MASTER LIST'!$A:$N, 11, FALSE))</f>
        <v>SAV</v>
      </c>
      <c r="N133" s="183"/>
    </row>
    <row r="134" spans="2:14" s="113" customFormat="1" ht="35.1" customHeight="1" x14ac:dyDescent="0.35">
      <c r="B134" s="103"/>
      <c r="C134" s="223"/>
      <c r="D134" s="223">
        <v>1585</v>
      </c>
      <c r="E134" s="197" t="s">
        <v>248</v>
      </c>
      <c r="F134" s="197">
        <v>3596</v>
      </c>
      <c r="G134" s="145" t="str">
        <f>IF(F134="", "", VLOOKUP(F134, 'MASTER LIST'!$A:$N, 2, FALSE))</f>
        <v>MACRIME</v>
      </c>
      <c r="H134" s="145" t="str">
        <f>IF(F134="", "", VLOOKUP(F134, 'MASTER LIST'!$A:$N, 3, FALSE))</f>
        <v>Shanon</v>
      </c>
      <c r="I134" s="146">
        <f>IF(F134="", "", VLOOKUP(F134, 'MASTER LIST'!$A:$N, 5, FALSE))</f>
        <v>40389</v>
      </c>
      <c r="J134" s="147" t="str">
        <f>IF(F134="", "", VLOOKUP(F134, 'MASTER LIST'!$A:$N, 4, FALSE))</f>
        <v>F</v>
      </c>
      <c r="K134" s="147" t="str">
        <f>IF(F134="", "", VLOOKUP(F134, 'MASTER LIST'!$A:$N, 13, FALSE))</f>
        <v>U16</v>
      </c>
      <c r="L134" s="145" t="str">
        <f>IF(F134="", "", VLOOKUP(F134, 'MASTER LIST'!$A:$N, 10, FALSE))</f>
        <v>SOUILLAC AC</v>
      </c>
      <c r="M134" s="148" t="str">
        <f>IF(F134="", "", VLOOKUP(F134, 'MASTER LIST'!$A:$N, 11, FALSE))</f>
        <v>SAV</v>
      </c>
      <c r="N134" s="183"/>
    </row>
    <row r="135" spans="2:14" s="113" customFormat="1" ht="35.1" customHeight="1" x14ac:dyDescent="0.35">
      <c r="B135" s="103"/>
      <c r="C135" s="223"/>
      <c r="D135" s="223">
        <v>1586</v>
      </c>
      <c r="E135" s="197" t="s">
        <v>248</v>
      </c>
      <c r="F135" s="197">
        <v>3895</v>
      </c>
      <c r="G135" s="145" t="str">
        <f>IF(F135="", "", VLOOKUP(F135, 'MASTER LIST'!$A:$N, 2, FALSE))</f>
        <v>MALGACHE</v>
      </c>
      <c r="H135" s="145" t="str">
        <f>IF(F135="", "", VLOOKUP(F135, 'MASTER LIST'!$A:$N, 3, FALSE))</f>
        <v>Julia</v>
      </c>
      <c r="I135" s="146">
        <f>IF(F135="", "", VLOOKUP(F135, 'MASTER LIST'!$A:$N, 5, FALSE))</f>
        <v>40211</v>
      </c>
      <c r="J135" s="147" t="str">
        <f>IF(F135="", "", VLOOKUP(F135, 'MASTER LIST'!$A:$N, 4, FALSE))</f>
        <v>F</v>
      </c>
      <c r="K135" s="147" t="str">
        <f>IF(F135="", "", VLOOKUP(F135, 'MASTER LIST'!$A:$N, 13, FALSE))</f>
        <v>U16</v>
      </c>
      <c r="L135" s="145" t="str">
        <f>IF(F135="", "", VLOOKUP(F135, 'MASTER LIST'!$A:$N, 10, FALSE))</f>
        <v>SOUILLAC AC</v>
      </c>
      <c r="M135" s="148" t="str">
        <f>IF(F135="", "", VLOOKUP(F135, 'MASTER LIST'!$A:$N, 11, FALSE))</f>
        <v>SAV</v>
      </c>
      <c r="N135" s="183"/>
    </row>
    <row r="136" spans="2:14" s="113" customFormat="1" ht="35.1" customHeight="1" x14ac:dyDescent="0.35">
      <c r="B136" s="103"/>
      <c r="C136" s="223"/>
      <c r="D136" s="223">
        <v>1758</v>
      </c>
      <c r="E136" s="197"/>
      <c r="F136" s="197"/>
      <c r="G136" s="145" t="s">
        <v>4756</v>
      </c>
      <c r="H136" s="145" t="s">
        <v>7142</v>
      </c>
      <c r="I136" s="146"/>
      <c r="J136" s="147" t="s">
        <v>201</v>
      </c>
      <c r="K136" s="147" t="s">
        <v>202</v>
      </c>
      <c r="L136" s="145" t="s">
        <v>13</v>
      </c>
      <c r="M136" s="148"/>
      <c r="N136" s="183"/>
    </row>
    <row r="137" spans="2:14" s="113" customFormat="1" ht="35.1" customHeight="1" x14ac:dyDescent="0.35">
      <c r="B137" s="103"/>
      <c r="C137" s="223"/>
      <c r="D137" s="223"/>
      <c r="E137" s="197"/>
      <c r="F137" s="197"/>
      <c r="G137" s="145"/>
      <c r="H137" s="145"/>
      <c r="I137" s="146"/>
      <c r="J137" s="147"/>
      <c r="K137" s="147"/>
      <c r="L137" s="145"/>
      <c r="M137" s="148"/>
      <c r="N137" s="183"/>
    </row>
    <row r="138" spans="2:14" s="113" customFormat="1" ht="35.1" customHeight="1" x14ac:dyDescent="0.35">
      <c r="B138" s="103"/>
      <c r="C138" s="190"/>
      <c r="D138" s="190">
        <v>1756</v>
      </c>
      <c r="E138" s="210"/>
      <c r="F138" s="210"/>
      <c r="G138" s="145" t="s">
        <v>2738</v>
      </c>
      <c r="H138" s="145" t="s">
        <v>5231</v>
      </c>
      <c r="I138" s="147"/>
      <c r="J138" s="147" t="s">
        <v>201</v>
      </c>
      <c r="K138" s="147" t="s">
        <v>202</v>
      </c>
      <c r="L138" s="145" t="s">
        <v>10</v>
      </c>
      <c r="M138" s="148"/>
      <c r="N138" s="148"/>
    </row>
    <row r="139" spans="2:14" s="113" customFormat="1" ht="35.1" customHeight="1" x14ac:dyDescent="0.35">
      <c r="B139" s="103"/>
      <c r="C139" s="147"/>
      <c r="D139" s="190">
        <v>1755</v>
      </c>
      <c r="E139" s="210"/>
      <c r="F139" s="210"/>
      <c r="G139" s="145" t="s">
        <v>1890</v>
      </c>
      <c r="H139" s="145" t="s">
        <v>7116</v>
      </c>
      <c r="I139" s="147"/>
      <c r="J139" s="147" t="s">
        <v>201</v>
      </c>
      <c r="K139" s="147" t="s">
        <v>202</v>
      </c>
      <c r="L139" s="145" t="s">
        <v>10</v>
      </c>
      <c r="M139" s="148"/>
      <c r="N139" s="148"/>
    </row>
    <row r="140" spans="2:14" s="113" customFormat="1" ht="35.1" customHeight="1" x14ac:dyDescent="0.35">
      <c r="B140" s="103"/>
      <c r="C140" s="190"/>
      <c r="D140" s="190"/>
      <c r="E140" s="210"/>
      <c r="F140" s="210"/>
      <c r="G140" s="145"/>
      <c r="H140" s="145"/>
      <c r="I140" s="147"/>
      <c r="J140" s="147"/>
      <c r="K140" s="147"/>
      <c r="L140" s="145"/>
      <c r="M140" s="148"/>
      <c r="N140" s="148"/>
    </row>
    <row r="141" spans="2:14" s="113" customFormat="1" ht="35.1" customHeight="1" x14ac:dyDescent="0.35">
      <c r="B141" s="103"/>
      <c r="C141" s="223"/>
      <c r="D141" s="223">
        <v>1587</v>
      </c>
      <c r="E141" s="197" t="s">
        <v>248</v>
      </c>
      <c r="F141" s="197">
        <v>2828</v>
      </c>
      <c r="G141" s="145" t="str">
        <f>IF(F141="", "", VLOOKUP(F141, 'MASTER LIST'!$A:$N, 2, FALSE))</f>
        <v>HOFTHED</v>
      </c>
      <c r="H141" s="145" t="str">
        <f>IF(F141="", "", VLOOKUP(F141, 'MASTER LIST'!$A:$N, 3, FALSE))</f>
        <v xml:space="preserve">Annaelle </v>
      </c>
      <c r="I141" s="146">
        <f>IF(F141="", "", VLOOKUP(F141, 'MASTER LIST'!$A:$N, 5, FALSE))</f>
        <v>40400</v>
      </c>
      <c r="J141" s="147" t="str">
        <f>IF(F141="", "", VLOOKUP(F141, 'MASTER LIST'!$A:$N, 4, FALSE))</f>
        <v>F</v>
      </c>
      <c r="K141" s="147" t="str">
        <f>IF(F141="", "", VLOOKUP(F141, 'MASTER LIST'!$A:$N, 13, FALSE))</f>
        <v>U16</v>
      </c>
      <c r="L141" s="145" t="str">
        <f>IF(F141="", "", VLOOKUP(F141, 'MASTER LIST'!$A:$N, 10, FALSE))</f>
        <v>STANLEY / TREFLES AC</v>
      </c>
      <c r="M141" s="148" t="str">
        <f>IF(F141="", "", VLOOKUP(F141, 'MASTER LIST'!$A:$N, 11, FALSE))</f>
        <v>BBRH</v>
      </c>
      <c r="N141" s="183"/>
    </row>
    <row r="142" spans="2:14" s="113" customFormat="1" ht="35.1" customHeight="1" x14ac:dyDescent="0.35">
      <c r="B142" s="103"/>
      <c r="C142" s="223"/>
      <c r="D142" s="223">
        <v>1588</v>
      </c>
      <c r="E142" s="197" t="s">
        <v>248</v>
      </c>
      <c r="F142" s="197">
        <v>1392</v>
      </c>
      <c r="G142" s="145" t="str">
        <f>IF(F142="", "", VLOOKUP(F142, 'MASTER LIST'!$A:$N, 2, FALSE))</f>
        <v xml:space="preserve">LINCOLN </v>
      </c>
      <c r="H142" s="145" t="str">
        <f>IF(F142="", "", VLOOKUP(F142, 'MASTER LIST'!$A:$N, 3, FALSE))</f>
        <v>Victoria</v>
      </c>
      <c r="I142" s="146">
        <f>IF(F142="", "", VLOOKUP(F142, 'MASTER LIST'!$A:$N, 5, FALSE))</f>
        <v>40864</v>
      </c>
      <c r="J142" s="147" t="str">
        <f>IF(F142="", "", VLOOKUP(F142, 'MASTER LIST'!$A:$N, 4, FALSE))</f>
        <v>F</v>
      </c>
      <c r="K142" s="147" t="str">
        <f>IF(F142="", "", VLOOKUP(F142, 'MASTER LIST'!$A:$N, 13, FALSE))</f>
        <v>U16</v>
      </c>
      <c r="L142" s="145" t="str">
        <f>IF(F142="", "", VLOOKUP(F142, 'MASTER LIST'!$A:$N, 10, FALSE))</f>
        <v>STANLEY / TREFLES AC</v>
      </c>
      <c r="M142" s="148" t="str">
        <f>IF(F142="", "", VLOOKUP(F142, 'MASTER LIST'!$A:$N, 11, FALSE))</f>
        <v>BBRH</v>
      </c>
      <c r="N142" s="183"/>
    </row>
    <row r="143" spans="2:14" s="113" customFormat="1" ht="35.1" customHeight="1" x14ac:dyDescent="0.35">
      <c r="B143" s="103"/>
      <c r="C143" s="223"/>
      <c r="D143" s="223">
        <v>1589</v>
      </c>
      <c r="E143" s="197" t="s">
        <v>248</v>
      </c>
      <c r="F143" s="197">
        <v>1071</v>
      </c>
      <c r="G143" s="145" t="str">
        <f>IF(F143="", "", VLOOKUP(F143, 'MASTER LIST'!$A:$N, 2, FALSE))</f>
        <v>ROBERT</v>
      </c>
      <c r="H143" s="145" t="str">
        <f>IF(F143="", "", VLOOKUP(F143, 'MASTER LIST'!$A:$N, 3, FALSE))</f>
        <v>Anneliese</v>
      </c>
      <c r="I143" s="146">
        <f>IF(F143="", "", VLOOKUP(F143, 'MASTER LIST'!$A:$N, 5, FALSE))</f>
        <v>40211</v>
      </c>
      <c r="J143" s="147" t="str">
        <f>IF(F143="", "", VLOOKUP(F143, 'MASTER LIST'!$A:$N, 4, FALSE))</f>
        <v>F</v>
      </c>
      <c r="K143" s="147" t="str">
        <f>IF(F143="", "", VLOOKUP(F143, 'MASTER LIST'!$A:$N, 13, FALSE))</f>
        <v>U16</v>
      </c>
      <c r="L143" s="145" t="str">
        <f>IF(F143="", "", VLOOKUP(F143, 'MASTER LIST'!$A:$N, 10, FALSE))</f>
        <v>STANLEY / TREFLES AC</v>
      </c>
      <c r="M143" s="148" t="str">
        <f>IF(F143="", "", VLOOKUP(F143, 'MASTER LIST'!$A:$N, 11, FALSE))</f>
        <v>BBRH</v>
      </c>
      <c r="N143" s="183"/>
    </row>
    <row r="144" spans="2:14" s="113" customFormat="1" ht="35.1" customHeight="1" x14ac:dyDescent="0.35">
      <c r="B144" s="103"/>
      <c r="C144" s="223"/>
      <c r="D144" s="223">
        <v>1753</v>
      </c>
      <c r="E144" s="197"/>
      <c r="F144" s="197"/>
      <c r="G144" s="145" t="s">
        <v>314</v>
      </c>
      <c r="H144" s="145" t="s">
        <v>315</v>
      </c>
      <c r="I144" s="146"/>
      <c r="J144" s="147" t="s">
        <v>201</v>
      </c>
      <c r="K144" s="147" t="s">
        <v>202</v>
      </c>
      <c r="L144" s="145" t="s">
        <v>22</v>
      </c>
      <c r="M144" s="148"/>
      <c r="N144" s="183"/>
    </row>
    <row r="145" spans="2:14" s="113" customFormat="1" ht="35.1" customHeight="1" x14ac:dyDescent="0.35">
      <c r="B145" s="103"/>
      <c r="C145" s="223"/>
      <c r="D145" s="223">
        <v>1754</v>
      </c>
      <c r="E145" s="197"/>
      <c r="F145" s="197"/>
      <c r="G145" s="213" t="s">
        <v>6500</v>
      </c>
      <c r="H145" s="213" t="s">
        <v>7136</v>
      </c>
      <c r="I145" s="146"/>
      <c r="J145" s="147" t="s">
        <v>201</v>
      </c>
      <c r="K145" s="147" t="s">
        <v>202</v>
      </c>
      <c r="L145" s="145" t="s">
        <v>22</v>
      </c>
      <c r="M145" s="148"/>
      <c r="N145" s="183"/>
    </row>
    <row r="146" spans="2:14" s="113" customFormat="1" ht="35.1" customHeight="1" x14ac:dyDescent="0.35">
      <c r="B146" s="103"/>
      <c r="C146" s="223"/>
      <c r="D146" s="223"/>
      <c r="E146" s="197"/>
      <c r="F146" s="197"/>
      <c r="G146" s="145"/>
      <c r="H146" s="145"/>
      <c r="I146" s="146"/>
      <c r="J146" s="147"/>
      <c r="K146" s="147"/>
      <c r="L146" s="145"/>
      <c r="M146" s="148"/>
      <c r="N146" s="183"/>
    </row>
    <row r="147" spans="2:14" s="113" customFormat="1" ht="39.950000000000003" customHeight="1" x14ac:dyDescent="0.35">
      <c r="B147" s="103"/>
      <c r="C147" s="223"/>
      <c r="D147" s="223"/>
      <c r="E147" s="197"/>
      <c r="F147" s="197"/>
      <c r="G147" s="145"/>
      <c r="H147" s="145"/>
      <c r="I147" s="146"/>
      <c r="J147" s="147"/>
      <c r="K147" s="147"/>
      <c r="L147" s="145"/>
      <c r="M147" s="148"/>
      <c r="N147" s="183"/>
    </row>
  </sheetData>
  <sortState xmlns:xlrd2="http://schemas.microsoft.com/office/spreadsheetml/2017/richdata2" ref="C138:N139">
    <sortCondition ref="G138:G139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E9:E10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E11:E43 E46:E147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98"/>
  <sheetViews>
    <sheetView topLeftCell="C7" zoomScale="68" zoomScaleNormal="68" workbookViewId="0">
      <selection activeCell="C8" sqref="C8:M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30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6.7109375" style="91" customWidth="1"/>
    <col min="13" max="13" width="15.7109375" style="90" customWidth="1"/>
  </cols>
  <sheetData>
    <row r="2" spans="1:14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 ht="36" x14ac:dyDescent="0.55000000000000004">
      <c r="B4" s="93"/>
      <c r="C4" s="338" t="s">
        <v>7101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23.25" customHeight="1" x14ac:dyDescent="0.4">
      <c r="B5" s="346" t="s">
        <v>7146</v>
      </c>
      <c r="C5" s="346"/>
      <c r="D5" s="346"/>
      <c r="E5" s="346"/>
      <c r="F5" s="346"/>
      <c r="G5" s="346"/>
      <c r="H5" s="346"/>
      <c r="I5" s="346"/>
      <c r="J5" s="346"/>
      <c r="K5" s="346"/>
      <c r="L5" s="348" t="s">
        <v>7147</v>
      </c>
      <c r="M5" s="348"/>
      <c r="N5" s="142"/>
    </row>
    <row r="6" spans="1:14" ht="28.5" x14ac:dyDescent="0.45">
      <c r="B6" s="76"/>
      <c r="C6" s="342" t="s">
        <v>7148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47" t="s">
        <v>7162</v>
      </c>
      <c r="M7" s="95"/>
      <c r="N7" s="196"/>
    </row>
    <row r="8" spans="1:14" ht="15.75" thickBot="1" x14ac:dyDescent="0.3">
      <c r="B8" s="79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</row>
    <row r="9" spans="1:14" s="87" customFormat="1" ht="38.450000000000003" customHeight="1" thickBot="1" x14ac:dyDescent="0.4">
      <c r="B9" s="81" t="s">
        <v>199</v>
      </c>
      <c r="C9" s="165" t="s">
        <v>7100</v>
      </c>
      <c r="D9" s="166" t="s">
        <v>200</v>
      </c>
      <c r="E9" s="308" t="s">
        <v>68</v>
      </c>
      <c r="F9" s="308" t="s">
        <v>183</v>
      </c>
      <c r="G9" s="309" t="s">
        <v>0</v>
      </c>
      <c r="H9" s="309" t="s">
        <v>47</v>
      </c>
      <c r="I9" s="166" t="s">
        <v>49</v>
      </c>
      <c r="J9" s="166" t="s">
        <v>48</v>
      </c>
      <c r="K9" s="166" t="s">
        <v>1</v>
      </c>
      <c r="L9" s="309" t="s">
        <v>50</v>
      </c>
      <c r="M9" s="167" t="s">
        <v>7099</v>
      </c>
    </row>
    <row r="10" spans="1:14" s="87" customFormat="1" ht="38.450000000000003" customHeight="1" x14ac:dyDescent="0.35">
      <c r="B10" s="181"/>
      <c r="C10" s="204"/>
      <c r="D10" s="310">
        <v>2300</v>
      </c>
      <c r="E10" s="311" t="s">
        <v>249</v>
      </c>
      <c r="F10" s="311">
        <v>3576</v>
      </c>
      <c r="G10" s="221" t="str">
        <f>IF(F10="", "", VLOOKUP(F10, '[2]MASTER LIST'!$A:$N, 2, FALSE))</f>
        <v>DÉSIRÉ</v>
      </c>
      <c r="H10" s="221" t="str">
        <f>IF(F10="", "", VLOOKUP(F10, '[2]MASTER LIST'!$A:$N, 3, FALSE))</f>
        <v>Esther Lacey</v>
      </c>
      <c r="I10" s="205">
        <f>IF(F10="", "", VLOOKUP(F10, '[2]MASTER LIST'!$A:$N, 5, FALSE))</f>
        <v>39637</v>
      </c>
      <c r="J10" s="206" t="str">
        <f>IF(F10="", "", VLOOKUP(F10, '[2]MASTER LIST'!$A:$N, 4, FALSE))</f>
        <v>F</v>
      </c>
      <c r="K10" s="206" t="str">
        <f>IF(F10="", "", VLOOKUP(F10, '[2]MASTER LIST'!$A:$N, 13, FALSE))</f>
        <v>U18</v>
      </c>
      <c r="L10" s="221" t="str">
        <f>IF(F10="", "", VLOOKUP(F10, '[2]MASTER LIST'!$A:$N, 10, FALSE))</f>
        <v>ADONAI CANDOS AC</v>
      </c>
      <c r="M10" s="209"/>
    </row>
    <row r="11" spans="1:14" s="87" customFormat="1" ht="38.450000000000003" customHeight="1" x14ac:dyDescent="0.35">
      <c r="A11" s="113"/>
      <c r="B11" s="230"/>
      <c r="C11" s="222"/>
      <c r="D11" s="224">
        <v>2301</v>
      </c>
      <c r="E11" s="212" t="s">
        <v>249</v>
      </c>
      <c r="F11" s="212">
        <v>1602</v>
      </c>
      <c r="G11" s="213" t="str">
        <f>IF(F11="", "", VLOOKUP(F11, '[2]MASTER LIST'!$A:$N, 2, FALSE))</f>
        <v>KEELING</v>
      </c>
      <c r="H11" s="213" t="str">
        <f>IF(F11="", "", VLOOKUP(F11, '[2]MASTER LIST'!$A:$N, 3, FALSE))</f>
        <v>Ellie</v>
      </c>
      <c r="I11" s="214">
        <f>IF(F11="", "", VLOOKUP(F11, '[2]MASTER LIST'!$A:$N, 5, FALSE))</f>
        <v>39520</v>
      </c>
      <c r="J11" s="215" t="str">
        <f>IF(F11="", "", VLOOKUP(F11, '[2]MASTER LIST'!$A:$N, 4, FALSE))</f>
        <v>F</v>
      </c>
      <c r="K11" s="215" t="str">
        <f>IF(F11="", "", VLOOKUP(F11, '[2]MASTER LIST'!$A:$N, 13, FALSE))</f>
        <v>U18</v>
      </c>
      <c r="L11" s="213" t="str">
        <f>IF(F11="", "", VLOOKUP(F11, '[2]MASTER LIST'!$A:$N, 10, FALSE))</f>
        <v>ADONAI CANDOS AC</v>
      </c>
      <c r="M11" s="270"/>
      <c r="N11" s="87" t="s">
        <v>4443</v>
      </c>
    </row>
    <row r="12" spans="1:14" s="87" customFormat="1" ht="38.450000000000003" customHeight="1" x14ac:dyDescent="0.35">
      <c r="A12" s="113"/>
      <c r="B12" s="230"/>
      <c r="C12" s="222"/>
      <c r="D12" s="224"/>
      <c r="E12" s="212"/>
      <c r="F12" s="212"/>
      <c r="G12" s="213"/>
      <c r="H12" s="213"/>
      <c r="I12" s="214"/>
      <c r="J12" s="215"/>
      <c r="K12" s="215"/>
      <c r="L12" s="213"/>
      <c r="M12" s="270"/>
    </row>
    <row r="13" spans="1:14" s="113" customFormat="1" ht="39.950000000000003" customHeight="1" x14ac:dyDescent="0.35">
      <c r="B13" s="103"/>
      <c r="C13" s="222"/>
      <c r="D13" s="224">
        <v>2302</v>
      </c>
      <c r="E13" s="212" t="s">
        <v>249</v>
      </c>
      <c r="F13" s="212">
        <v>2690</v>
      </c>
      <c r="G13" s="213" t="str">
        <f>IF(F13="", "", VLOOKUP(F13, '[2]MASTER LIST'!$A:$N, 2, FALSE))</f>
        <v>CASIMIR</v>
      </c>
      <c r="H13" s="213" t="str">
        <f>IF(F13="", "", VLOOKUP(F13, '[2]MASTER LIST'!$A:$N, 3, FALSE))</f>
        <v xml:space="preserve">Anais </v>
      </c>
      <c r="I13" s="214">
        <f>IF(F13="", "", VLOOKUP(F13, '[2]MASTER LIST'!$A:$N, 5, FALSE))</f>
        <v>39482</v>
      </c>
      <c r="J13" s="215" t="str">
        <f>IF(F13="", "", VLOOKUP(F13, '[2]MASTER LIST'!$A:$N, 4, FALSE))</f>
        <v>F</v>
      </c>
      <c r="K13" s="215" t="str">
        <f>IF(F13="", "", VLOOKUP(F13, '[2]MASTER LIST'!$A:$N, 13, FALSE))</f>
        <v>U18</v>
      </c>
      <c r="L13" s="213" t="str">
        <f>IF(F13="", "", VLOOKUP(F13, '[2]MASTER LIST'!$A:$N, 10, FALSE))</f>
        <v>ANGELS REDUIT AC</v>
      </c>
      <c r="M13" s="270"/>
    </row>
    <row r="14" spans="1:14" s="113" customFormat="1" ht="39.950000000000003" customHeight="1" x14ac:dyDescent="0.35">
      <c r="B14" s="103"/>
      <c r="C14" s="222"/>
      <c r="D14" s="224">
        <v>2303</v>
      </c>
      <c r="E14" s="212" t="s">
        <v>249</v>
      </c>
      <c r="F14" s="212">
        <v>1342</v>
      </c>
      <c r="G14" s="213" t="str">
        <f>IF(F14="", "", VLOOKUP(F14, '[2]MASTER LIST'!$A:$N, 2, FALSE))</f>
        <v>DELANGRE</v>
      </c>
      <c r="H14" s="213" t="str">
        <f>IF(F14="", "", VLOOKUP(F14, '[2]MASTER LIST'!$A:$N, 3, FALSE))</f>
        <v xml:space="preserve">Alicia </v>
      </c>
      <c r="I14" s="214">
        <f>IF(F14="", "", VLOOKUP(F14, '[2]MASTER LIST'!$A:$N, 5, FALSE))</f>
        <v>39854</v>
      </c>
      <c r="J14" s="215" t="str">
        <f>IF(F14="", "", VLOOKUP(F14, '[2]MASTER LIST'!$A:$N, 4, FALSE))</f>
        <v>F</v>
      </c>
      <c r="K14" s="215" t="str">
        <f>IF(F14="", "", VLOOKUP(F14, '[2]MASTER LIST'!$A:$N, 13, FALSE))</f>
        <v>U18</v>
      </c>
      <c r="L14" s="213" t="str">
        <f>IF(F14="", "", VLOOKUP(F14, '[2]MASTER LIST'!$A:$N, 10, FALSE))</f>
        <v>ANGELS REDUIT AC</v>
      </c>
      <c r="M14" s="270"/>
    </row>
    <row r="15" spans="1:14" s="113" customFormat="1" ht="39.950000000000003" customHeight="1" x14ac:dyDescent="0.35">
      <c r="B15" s="103"/>
      <c r="C15" s="144"/>
      <c r="D15" s="223">
        <v>2304</v>
      </c>
      <c r="E15" s="212" t="s">
        <v>249</v>
      </c>
      <c r="F15" s="212">
        <v>2691</v>
      </c>
      <c r="G15" s="145" t="str">
        <f>IF(F15="", "", VLOOKUP(F15, '[2]MASTER LIST'!$A:$N, 2, FALSE))</f>
        <v>GOUYERAM</v>
      </c>
      <c r="H15" s="145" t="str">
        <f>IF(F15="", "", VLOOKUP(F15, '[2]MASTER LIST'!$A:$N, 3, FALSE))</f>
        <v xml:space="preserve">Tessa </v>
      </c>
      <c r="I15" s="146">
        <f>IF(F15="", "", VLOOKUP(F15, '[2]MASTER LIST'!$A:$N, 5, FALSE))</f>
        <v>39627</v>
      </c>
      <c r="J15" s="147" t="str">
        <f>IF(F15="", "", VLOOKUP(F15, '[2]MASTER LIST'!$A:$N, 4, FALSE))</f>
        <v>F</v>
      </c>
      <c r="K15" s="147" t="str">
        <f>IF(F15="", "", VLOOKUP(F15, '[2]MASTER LIST'!$A:$N, 13, FALSE))</f>
        <v>U18</v>
      </c>
      <c r="L15" s="145" t="str">
        <f>IF(F15="", "", VLOOKUP(F15, '[2]MASTER LIST'!$A:$N, 10, FALSE))</f>
        <v>ANGELS REDUIT AC</v>
      </c>
      <c r="M15" s="270"/>
    </row>
    <row r="16" spans="1:14" s="113" customFormat="1" ht="39.950000000000003" customHeight="1" x14ac:dyDescent="0.35">
      <c r="B16" s="103"/>
      <c r="C16" s="144"/>
      <c r="D16" s="223">
        <v>2305</v>
      </c>
      <c r="E16" s="212" t="s">
        <v>249</v>
      </c>
      <c r="F16" s="212">
        <v>3473</v>
      </c>
      <c r="G16" s="145" t="str">
        <f>IF(F16="", "", VLOOKUP(F16, '[2]MASTER LIST'!$A:$N, 2, FALSE))</f>
        <v>PAYET</v>
      </c>
      <c r="H16" s="145" t="str">
        <f>IF(F16="", "", VLOOKUP(F16, '[2]MASTER LIST'!$A:$N, 3, FALSE))</f>
        <v>Elianna</v>
      </c>
      <c r="I16" s="146">
        <f>IF(F16="", "", VLOOKUP(F16, '[2]MASTER LIST'!$A:$N, 5, FALSE))</f>
        <v>39876</v>
      </c>
      <c r="J16" s="147" t="str">
        <f>IF(F16="", "", VLOOKUP(F16, '[2]MASTER LIST'!$A:$N, 4, FALSE))</f>
        <v>F</v>
      </c>
      <c r="K16" s="147" t="str">
        <f>IF(F16="", "", VLOOKUP(F16, '[2]MASTER LIST'!$A:$N, 13, FALSE))</f>
        <v>U18</v>
      </c>
      <c r="L16" s="145" t="str">
        <f>IF(F16="", "", VLOOKUP(F16, '[2]MASTER LIST'!$A:$N, 10, FALSE))</f>
        <v>ANGELS REDUIT AC</v>
      </c>
      <c r="M16" s="270"/>
    </row>
    <row r="17" spans="1:13" s="113" customFormat="1" ht="39.950000000000003" customHeight="1" x14ac:dyDescent="0.35">
      <c r="B17" s="103"/>
      <c r="C17" s="144"/>
      <c r="D17" s="223">
        <v>2306</v>
      </c>
      <c r="E17" s="212" t="s">
        <v>249</v>
      </c>
      <c r="F17" s="212">
        <v>3620</v>
      </c>
      <c r="G17" s="145" t="str">
        <f>IF(F17="", "", VLOOKUP(F17, '[2]MASTER LIST'!$A:$N, 2, FALSE))</f>
        <v>TOLBIZE</v>
      </c>
      <c r="H17" s="145" t="str">
        <f>IF(F17="", "", VLOOKUP(F17, '[2]MASTER LIST'!$A:$N, 3, FALSE))</f>
        <v xml:space="preserve">Anne Dorah </v>
      </c>
      <c r="I17" s="146">
        <f>IF(F17="", "", VLOOKUP(F17, '[2]MASTER LIST'!$A:$N, 5, FALSE))</f>
        <v>39809</v>
      </c>
      <c r="J17" s="147" t="str">
        <f>IF(F17="", "", VLOOKUP(F17, '[2]MASTER LIST'!$A:$N, 4, FALSE))</f>
        <v>F</v>
      </c>
      <c r="K17" s="147" t="str">
        <f>IF(F17="", "", VLOOKUP(F17, '[2]MASTER LIST'!$A:$N, 13, FALSE))</f>
        <v>U18</v>
      </c>
      <c r="L17" s="145" t="str">
        <f>IF(F17="", "", VLOOKUP(F17, '[2]MASTER LIST'!$A:$N, 10, FALSE))</f>
        <v>ANGELS REDUIT AC</v>
      </c>
      <c r="M17" s="270"/>
    </row>
    <row r="18" spans="1:13" s="113" customFormat="1" ht="39.950000000000003" customHeight="1" x14ac:dyDescent="0.35">
      <c r="B18" s="103"/>
      <c r="C18" s="144"/>
      <c r="D18" s="223"/>
      <c r="E18" s="212"/>
      <c r="F18" s="212"/>
      <c r="G18" s="145"/>
      <c r="H18" s="145"/>
      <c r="I18" s="146"/>
      <c r="J18" s="147"/>
      <c r="K18" s="147"/>
      <c r="L18" s="145"/>
      <c r="M18" s="270"/>
    </row>
    <row r="19" spans="1:13" s="113" customFormat="1" ht="39.950000000000003" customHeight="1" x14ac:dyDescent="0.35">
      <c r="B19" s="103"/>
      <c r="C19" s="144"/>
      <c r="D19" s="223">
        <v>2307</v>
      </c>
      <c r="E19" s="212" t="s">
        <v>249</v>
      </c>
      <c r="F19" s="212">
        <v>1451</v>
      </c>
      <c r="G19" s="145" t="str">
        <f>IF(F19="", "", VLOOKUP(F19, '[2]MASTER LIST'!$A:$N, 2, FALSE))</f>
        <v xml:space="preserve">BALLARD </v>
      </c>
      <c r="H19" s="145" t="str">
        <f>IF(F19="", "", VLOOKUP(F19, '[2]MASTER LIST'!$A:$N, 3, FALSE))</f>
        <v xml:space="preserve">Keyla </v>
      </c>
      <c r="I19" s="146">
        <f>IF(F19="", "", VLOOKUP(F19, '[2]MASTER LIST'!$A:$N, 5, FALSE))</f>
        <v>40070</v>
      </c>
      <c r="J19" s="147" t="str">
        <f>IF(F19="", "", VLOOKUP(F19, '[2]MASTER LIST'!$A:$N, 4, FALSE))</f>
        <v>F</v>
      </c>
      <c r="K19" s="147" t="str">
        <f>IF(F19="", "", VLOOKUP(F19, '[2]MASTER LIST'!$A:$N, 13, FALSE))</f>
        <v>U18</v>
      </c>
      <c r="L19" s="145" t="str">
        <f>IF(F19="", "", VLOOKUP(F19, '[2]MASTER LIST'!$A:$N, 10, FALSE))</f>
        <v>BEAU BASSIN AC</v>
      </c>
      <c r="M19" s="270"/>
    </row>
    <row r="20" spans="1:13" s="113" customFormat="1" ht="39.950000000000003" customHeight="1" x14ac:dyDescent="0.35">
      <c r="B20" s="103"/>
      <c r="C20" s="144"/>
      <c r="D20" s="223">
        <v>2308</v>
      </c>
      <c r="E20" s="212" t="s">
        <v>249</v>
      </c>
      <c r="F20" s="197">
        <v>1448</v>
      </c>
      <c r="G20" s="145" t="str">
        <f>IF(F20="", "", VLOOKUP(F20, '[2]MASTER LIST'!$A:$N, 2, FALSE))</f>
        <v>ESTHER</v>
      </c>
      <c r="H20" s="145" t="str">
        <f>IF(F20="", "", VLOOKUP(F20, '[2]MASTER LIST'!$A:$N, 3, FALSE))</f>
        <v xml:space="preserve">Shannon </v>
      </c>
      <c r="I20" s="146">
        <f>IF(F20="", "", VLOOKUP(F20, '[2]MASTER LIST'!$A:$N, 5, FALSE))</f>
        <v>39620</v>
      </c>
      <c r="J20" s="147" t="str">
        <f>IF(F20="", "", VLOOKUP(F20, '[2]MASTER LIST'!$A:$N, 4, FALSE))</f>
        <v>F</v>
      </c>
      <c r="K20" s="147" t="str">
        <f>IF(F20="", "", VLOOKUP(F20, '[2]MASTER LIST'!$A:$N, 13, FALSE))</f>
        <v>U18</v>
      </c>
      <c r="L20" s="145" t="str">
        <f>IF(F20="", "", VLOOKUP(F20, '[2]MASTER LIST'!$A:$N, 10, FALSE))</f>
        <v>BEAU BASSIN AC</v>
      </c>
      <c r="M20" s="270"/>
    </row>
    <row r="21" spans="1:13" s="113" customFormat="1" ht="39.950000000000003" customHeight="1" x14ac:dyDescent="0.35">
      <c r="B21" s="103"/>
      <c r="C21" s="144"/>
      <c r="D21" s="223">
        <v>2309</v>
      </c>
      <c r="E21" s="212" t="s">
        <v>249</v>
      </c>
      <c r="F21" s="197">
        <v>1450</v>
      </c>
      <c r="G21" s="145" t="str">
        <f>IF(F21="", "", VLOOKUP(F21, '[2]MASTER LIST'!$A:$N, 2, FALSE))</f>
        <v>LEGALLANT</v>
      </c>
      <c r="H21" s="145" t="str">
        <f>IF(F21="", "", VLOOKUP(F21, '[2]MASTER LIST'!$A:$N, 3, FALSE))</f>
        <v xml:space="preserve">Loriana </v>
      </c>
      <c r="I21" s="146">
        <f>IF(F21="", "", VLOOKUP(F21, '[2]MASTER LIST'!$A:$N, 5, FALSE))</f>
        <v>39675</v>
      </c>
      <c r="J21" s="147" t="str">
        <f>IF(F21="", "", VLOOKUP(F21, '[2]MASTER LIST'!$A:$N, 4, FALSE))</f>
        <v>F</v>
      </c>
      <c r="K21" s="147" t="str">
        <f>IF(F21="", "", VLOOKUP(F21, '[2]MASTER LIST'!$A:$N, 13, FALSE))</f>
        <v>U18</v>
      </c>
      <c r="L21" s="145" t="str">
        <f>IF(F21="", "", VLOOKUP(F21, '[2]MASTER LIST'!$A:$N, 10, FALSE))</f>
        <v>BEAU BASSIN AC</v>
      </c>
      <c r="M21" s="270"/>
    </row>
    <row r="22" spans="1:13" s="113" customFormat="1" ht="39.950000000000003" customHeight="1" x14ac:dyDescent="0.35">
      <c r="B22" s="103"/>
      <c r="C22" s="144"/>
      <c r="D22" s="223">
        <v>2310</v>
      </c>
      <c r="E22" s="212" t="s">
        <v>249</v>
      </c>
      <c r="F22" s="197">
        <v>1085</v>
      </c>
      <c r="G22" s="145" t="str">
        <f>IF(F22="", "", VLOOKUP(F22, '[2]MASTER LIST'!$A:$N, 2, FALSE))</f>
        <v>ZAMA</v>
      </c>
      <c r="H22" s="145" t="str">
        <f>IF(F22="", "", VLOOKUP(F22, '[2]MASTER LIST'!$A:$N, 3, FALSE))</f>
        <v>Keyshia</v>
      </c>
      <c r="I22" s="146">
        <f>IF(F22="", "", VLOOKUP(F22, '[2]MASTER LIST'!$A:$N, 5, FALSE))</f>
        <v>39549</v>
      </c>
      <c r="J22" s="147" t="str">
        <f>IF(F22="", "", VLOOKUP(F22, '[2]MASTER LIST'!$A:$N, 4, FALSE))</f>
        <v>F</v>
      </c>
      <c r="K22" s="147" t="str">
        <f>IF(F22="", "", VLOOKUP(F22, '[2]MASTER LIST'!$A:$N, 13, FALSE))</f>
        <v>U18</v>
      </c>
      <c r="L22" s="145" t="str">
        <f>IF(F22="", "", VLOOKUP(F22, '[2]MASTER LIST'!$A:$N, 10, FALSE))</f>
        <v>BEAU BASSIN AC</v>
      </c>
      <c r="M22" s="270"/>
    </row>
    <row r="23" spans="1:13" s="113" customFormat="1" ht="39.950000000000003" customHeight="1" x14ac:dyDescent="0.35">
      <c r="B23" s="103"/>
      <c r="C23" s="144"/>
      <c r="D23" s="223"/>
      <c r="E23" s="212"/>
      <c r="F23" s="197"/>
      <c r="G23" s="145"/>
      <c r="H23" s="145"/>
      <c r="I23" s="146"/>
      <c r="J23" s="147"/>
      <c r="K23" s="147"/>
      <c r="L23" s="145"/>
      <c r="M23" s="270"/>
    </row>
    <row r="24" spans="1:13" s="113" customFormat="1" ht="39.950000000000003" customHeight="1" x14ac:dyDescent="0.35">
      <c r="B24" s="103"/>
      <c r="C24" s="144"/>
      <c r="D24" s="223">
        <v>2311</v>
      </c>
      <c r="E24" s="212" t="s">
        <v>249</v>
      </c>
      <c r="F24" s="197">
        <v>1246</v>
      </c>
      <c r="G24" s="145" t="str">
        <f>IF(F24="", "", VLOOKUP(F24, '[2]MASTER LIST'!$A:$N, 2, FALSE))</f>
        <v>AUNAY</v>
      </c>
      <c r="H24" s="145" t="str">
        <f>IF(F24="", "", VLOOKUP(F24, '[2]MASTER LIST'!$A:$N, 3, FALSE))</f>
        <v>Thea</v>
      </c>
      <c r="I24" s="146">
        <f>IF(F24="", "", VLOOKUP(F24, '[2]MASTER LIST'!$A:$N, 5, FALSE))</f>
        <v>39592</v>
      </c>
      <c r="J24" s="147" t="str">
        <f>IF(F24="", "", VLOOKUP(F24, '[2]MASTER LIST'!$A:$N, 4, FALSE))</f>
        <v>F</v>
      </c>
      <c r="K24" s="147" t="str">
        <f>IF(F24="", "", VLOOKUP(F24, '[2]MASTER LIST'!$A:$N, 13, FALSE))</f>
        <v>U18</v>
      </c>
      <c r="L24" s="145" t="s">
        <v>7171</v>
      </c>
      <c r="M24" s="270"/>
    </row>
    <row r="25" spans="1:13" s="113" customFormat="1" ht="39.950000000000003" customHeight="1" x14ac:dyDescent="0.35">
      <c r="B25" s="103"/>
      <c r="C25" s="144"/>
      <c r="D25" s="223">
        <v>2312</v>
      </c>
      <c r="E25" s="212" t="s">
        <v>249</v>
      </c>
      <c r="F25" s="197">
        <v>2642</v>
      </c>
      <c r="G25" s="145" t="str">
        <f>IF(F25="", "", VLOOKUP(F25, '[2]MASTER LIST'!$A:$N, 2, FALSE))</f>
        <v>GOPAUL</v>
      </c>
      <c r="H25" s="145" t="str">
        <f>IF(F25="", "", VLOOKUP(F25, '[2]MASTER LIST'!$A:$N, 3, FALSE))</f>
        <v>Darlyne</v>
      </c>
      <c r="I25" s="146">
        <f>IF(F25="", "", VLOOKUP(F25, '[2]MASTER LIST'!$A:$N, 5, FALSE))</f>
        <v>39905</v>
      </c>
      <c r="J25" s="147" t="str">
        <f>IF(F25="", "", VLOOKUP(F25, '[2]MASTER LIST'!$A:$N, 4, FALSE))</f>
        <v>F</v>
      </c>
      <c r="K25" s="147" t="str">
        <f>IF(F25="", "", VLOOKUP(F25, '[2]MASTER LIST'!$A:$N, 13, FALSE))</f>
        <v>U18</v>
      </c>
      <c r="L25" s="145" t="s">
        <v>7171</v>
      </c>
      <c r="M25" s="270"/>
    </row>
    <row r="26" spans="1:13" s="113" customFormat="1" ht="39.950000000000003" customHeight="1" x14ac:dyDescent="0.35">
      <c r="B26" s="103"/>
      <c r="C26" s="144"/>
      <c r="D26" s="223">
        <v>2313</v>
      </c>
      <c r="E26" s="212" t="s">
        <v>249</v>
      </c>
      <c r="F26" s="197">
        <v>4266</v>
      </c>
      <c r="G26" s="145" t="str">
        <f>IF(F26="", "", VLOOKUP(F26, '[2]MASTER LIST'!$A:$N, 2, FALSE))</f>
        <v>LAZERRE</v>
      </c>
      <c r="H26" s="145" t="str">
        <f>IF(F26="", "", VLOOKUP(F26, '[2]MASTER LIST'!$A:$N, 3, FALSE))</f>
        <v>Alicia</v>
      </c>
      <c r="I26" s="146">
        <f>IF(F26="", "", VLOOKUP(F26, '[2]MASTER LIST'!$A:$N, 5, FALSE))</f>
        <v>39679</v>
      </c>
      <c r="J26" s="147" t="str">
        <f>IF(F26="", "", VLOOKUP(F26, '[2]MASTER LIST'!$A:$N, 4, FALSE))</f>
        <v>F</v>
      </c>
      <c r="K26" s="147" t="str">
        <f>IF(F26="", "", VLOOKUP(F26, '[2]MASTER LIST'!$A:$N, 13, FALSE))</f>
        <v>U18</v>
      </c>
      <c r="L26" s="145" t="s">
        <v>7171</v>
      </c>
      <c r="M26" s="270"/>
    </row>
    <row r="27" spans="1:13" s="113" customFormat="1" ht="39.950000000000003" customHeight="1" x14ac:dyDescent="0.35">
      <c r="B27" s="103"/>
      <c r="C27" s="144"/>
      <c r="D27" s="223">
        <v>2314</v>
      </c>
      <c r="E27" s="212" t="s">
        <v>249</v>
      </c>
      <c r="F27" s="197">
        <v>1245</v>
      </c>
      <c r="G27" s="145" t="str">
        <f>IF(F27="", "", VLOOKUP(F27, '[2]MASTER LIST'!$A:$N, 2, FALSE))</f>
        <v>MANAL</v>
      </c>
      <c r="H27" s="145" t="str">
        <f>IF(F27="", "", VLOOKUP(F27, '[2]MASTER LIST'!$A:$N, 3, FALSE))</f>
        <v xml:space="preserve">Chloe </v>
      </c>
      <c r="I27" s="146">
        <f>IF(F27="", "", VLOOKUP(F27, '[2]MASTER LIST'!$A:$N, 5, FALSE))</f>
        <v>39580</v>
      </c>
      <c r="J27" s="147" t="str">
        <f>IF(F27="", "", VLOOKUP(F27, '[2]MASTER LIST'!$A:$N, 4, FALSE))</f>
        <v>F</v>
      </c>
      <c r="K27" s="147" t="str">
        <f>IF(F27="", "", VLOOKUP(F27, '[2]MASTER LIST'!$A:$N, 13, FALSE))</f>
        <v>U18</v>
      </c>
      <c r="L27" s="145" t="s">
        <v>7171</v>
      </c>
      <c r="M27" s="270"/>
    </row>
    <row r="28" spans="1:13" s="113" customFormat="1" ht="39.950000000000003" customHeight="1" x14ac:dyDescent="0.35">
      <c r="B28" s="103"/>
      <c r="C28" s="144"/>
      <c r="D28" s="223">
        <v>2315</v>
      </c>
      <c r="E28" s="212" t="s">
        <v>249</v>
      </c>
      <c r="F28" s="197">
        <v>2790</v>
      </c>
      <c r="G28" s="145" t="str">
        <f>IF(F28="", "", VLOOKUP(F28, '[2]MASTER LIST'!$A:$N, 2, FALSE))</f>
        <v>MARIANNE</v>
      </c>
      <c r="H28" s="145" t="str">
        <f>IF(F28="", "", VLOOKUP(F28, '[2]MASTER LIST'!$A:$N, 3, FALSE))</f>
        <v xml:space="preserve">Alexcia </v>
      </c>
      <c r="I28" s="146">
        <f>IF(F28="", "", VLOOKUP(F28, '[2]MASTER LIST'!$A:$N, 5, FALSE))</f>
        <v>39580</v>
      </c>
      <c r="J28" s="147" t="str">
        <f>IF(F28="", "", VLOOKUP(F28, '[2]MASTER LIST'!$A:$N, 4, FALSE))</f>
        <v>F</v>
      </c>
      <c r="K28" s="147" t="str">
        <f>IF(F28="", "", VLOOKUP(F28, '[2]MASTER LIST'!$A:$N, 13, FALSE))</f>
        <v>U18</v>
      </c>
      <c r="L28" s="145" t="s">
        <v>7171</v>
      </c>
      <c r="M28" s="270"/>
    </row>
    <row r="29" spans="1:13" s="113" customFormat="1" ht="39.950000000000003" customHeight="1" x14ac:dyDescent="0.35">
      <c r="B29" s="103"/>
      <c r="C29" s="144"/>
      <c r="D29" s="223"/>
      <c r="E29" s="212"/>
      <c r="F29" s="197"/>
      <c r="G29" s="145"/>
      <c r="H29" s="145"/>
      <c r="I29" s="146"/>
      <c r="J29" s="147"/>
      <c r="K29" s="147"/>
      <c r="L29" s="145"/>
      <c r="M29" s="270"/>
    </row>
    <row r="30" spans="1:13" s="113" customFormat="1" ht="39.950000000000003" customHeight="1" x14ac:dyDescent="0.35">
      <c r="A30" s="87"/>
      <c r="B30" s="231"/>
      <c r="C30" s="144"/>
      <c r="D30" s="223">
        <v>2316</v>
      </c>
      <c r="E30" s="212" t="s">
        <v>249</v>
      </c>
      <c r="F30" s="197">
        <v>3237</v>
      </c>
      <c r="G30" s="145" t="str">
        <f>IF(F30="", "", VLOOKUP(F30, '[2]MASTER LIST'!$A:$N, 2, FALSE))</f>
        <v>BETTY</v>
      </c>
      <c r="H30" s="145" t="str">
        <f>IF(F30="", "", VLOOKUP(F30, '[2]MASTER LIST'!$A:$N, 3, FALSE))</f>
        <v>Kate Anashtasia</v>
      </c>
      <c r="I30" s="146">
        <f>IF(F30="", "", VLOOKUP(F30, '[2]MASTER LIST'!$A:$N, 5, FALSE))</f>
        <v>40152</v>
      </c>
      <c r="J30" s="147" t="str">
        <f>IF(F30="", "", VLOOKUP(F30, '[2]MASTER LIST'!$A:$N, 4, FALSE))</f>
        <v>F</v>
      </c>
      <c r="K30" s="147" t="str">
        <f>IF(F30="", "", VLOOKUP(F30, '[2]MASTER LIST'!$A:$N, 13, FALSE))</f>
        <v>U18</v>
      </c>
      <c r="L30" s="145" t="s">
        <v>7159</v>
      </c>
      <c r="M30" s="270"/>
    </row>
    <row r="31" spans="1:13" s="113" customFormat="1" ht="39.950000000000003" customHeight="1" x14ac:dyDescent="0.35">
      <c r="A31" s="87"/>
      <c r="B31" s="231"/>
      <c r="C31" s="144"/>
      <c r="D31" s="223"/>
      <c r="E31" s="212"/>
      <c r="F31" s="197"/>
      <c r="G31" s="145"/>
      <c r="H31" s="145"/>
      <c r="I31" s="146"/>
      <c r="J31" s="147"/>
      <c r="K31" s="147"/>
      <c r="L31" s="145"/>
      <c r="M31" s="270"/>
    </row>
    <row r="32" spans="1:13" s="113" customFormat="1" ht="39.950000000000003" customHeight="1" x14ac:dyDescent="0.35">
      <c r="B32" s="103"/>
      <c r="C32" s="144"/>
      <c r="D32" s="223">
        <v>2367</v>
      </c>
      <c r="E32" s="212"/>
      <c r="F32" s="197"/>
      <c r="G32" s="145" t="s">
        <v>869</v>
      </c>
      <c r="H32" s="145" t="s">
        <v>2274</v>
      </c>
      <c r="I32" s="146"/>
      <c r="J32" s="147" t="s">
        <v>201</v>
      </c>
      <c r="K32" s="147" t="s">
        <v>175</v>
      </c>
      <c r="L32" s="145" t="s">
        <v>6</v>
      </c>
      <c r="M32" s="270"/>
    </row>
    <row r="33" spans="2:14" s="113" customFormat="1" ht="39.950000000000003" customHeight="1" x14ac:dyDescent="0.35">
      <c r="B33" s="103"/>
      <c r="C33" s="144"/>
      <c r="D33" s="223"/>
      <c r="E33" s="212"/>
      <c r="F33" s="197"/>
      <c r="G33" s="145"/>
      <c r="H33" s="145"/>
      <c r="I33" s="146"/>
      <c r="J33" s="147"/>
      <c r="K33" s="147"/>
      <c r="L33" s="145"/>
      <c r="M33" s="270"/>
    </row>
    <row r="34" spans="2:14" s="113" customFormat="1" ht="39.950000000000003" customHeight="1" x14ac:dyDescent="0.35">
      <c r="B34" s="103"/>
      <c r="C34" s="144"/>
      <c r="D34" s="223">
        <v>2317</v>
      </c>
      <c r="E34" s="212" t="s">
        <v>249</v>
      </c>
      <c r="F34" s="197">
        <v>1206</v>
      </c>
      <c r="G34" s="145" t="str">
        <f>IF(F34="", "", VLOOKUP(F34, '[2]MASTER LIST'!$A:$N, 2, FALSE))</f>
        <v>LUCKEERAM</v>
      </c>
      <c r="H34" s="145" t="str">
        <f>IF(F34="", "", VLOOKUP(F34, '[2]MASTER LIST'!$A:$N, 3, FALSE))</f>
        <v>Séréna</v>
      </c>
      <c r="I34" s="146">
        <f>IF(F34="", "", VLOOKUP(F34, '[2]MASTER LIST'!$A:$N, 5, FALSE))</f>
        <v>39981</v>
      </c>
      <c r="J34" s="147" t="str">
        <f>IF(F34="", "", VLOOKUP(F34, '[2]MASTER LIST'!$A:$N, 4, FALSE))</f>
        <v>F</v>
      </c>
      <c r="K34" s="147" t="str">
        <f>IF(F34="", "", VLOOKUP(F34, '[2]MASTER LIST'!$A:$N, 13, FALSE))</f>
        <v>U18</v>
      </c>
      <c r="L34" s="145" t="s">
        <v>7157</v>
      </c>
      <c r="M34" s="270"/>
    </row>
    <row r="35" spans="2:14" s="113" customFormat="1" ht="39.950000000000003" customHeight="1" x14ac:dyDescent="0.35">
      <c r="B35" s="103"/>
      <c r="C35" s="144"/>
      <c r="D35" s="223">
        <v>2318</v>
      </c>
      <c r="E35" s="212" t="s">
        <v>249</v>
      </c>
      <c r="F35" s="197">
        <v>1217</v>
      </c>
      <c r="G35" s="145" t="str">
        <f>IF(F35="", "", VLOOKUP(F35, '[2]MASTER LIST'!$A:$N, 2, FALSE))</f>
        <v>MAMODE</v>
      </c>
      <c r="H35" s="145" t="str">
        <f>IF(F35="", "", VLOOKUP(F35, '[2]MASTER LIST'!$A:$N, 3, FALSE))</f>
        <v>Kimzia</v>
      </c>
      <c r="I35" s="146">
        <f>IF(F35="", "", VLOOKUP(F35, '[2]MASTER LIST'!$A:$N, 5, FALSE))</f>
        <v>39852</v>
      </c>
      <c r="J35" s="147" t="str">
        <f>IF(F35="", "", VLOOKUP(F35, '[2]MASTER LIST'!$A:$N, 4, FALSE))</f>
        <v>F</v>
      </c>
      <c r="K35" s="147" t="str">
        <f>IF(F35="", "", VLOOKUP(F35, '[2]MASTER LIST'!$A:$N, 13, FALSE))</f>
        <v>U18</v>
      </c>
      <c r="L35" s="145" t="s">
        <v>7157</v>
      </c>
      <c r="M35" s="270"/>
    </row>
    <row r="36" spans="2:14" s="113" customFormat="1" ht="39.950000000000003" customHeight="1" x14ac:dyDescent="0.35">
      <c r="B36" s="103"/>
      <c r="C36" s="144"/>
      <c r="D36" s="223">
        <v>2319</v>
      </c>
      <c r="E36" s="212" t="s">
        <v>249</v>
      </c>
      <c r="F36" s="197">
        <v>1664</v>
      </c>
      <c r="G36" s="145" t="str">
        <f>IF(F36="", "", VLOOKUP(F36, '[2]MASTER LIST'!$A:$N, 2, FALSE))</f>
        <v>MANNICK</v>
      </c>
      <c r="H36" s="145" t="str">
        <f>IF(F36="", "", VLOOKUP(F36, '[2]MASTER LIST'!$A:$N, 3, FALSE))</f>
        <v>Lekhaa</v>
      </c>
      <c r="I36" s="146">
        <f>IF(F36="", "", VLOOKUP(F36, '[2]MASTER LIST'!$A:$N, 5, FALSE))</f>
        <v>39819</v>
      </c>
      <c r="J36" s="147" t="str">
        <f>IF(F36="", "", VLOOKUP(F36, '[2]MASTER LIST'!$A:$N, 4, FALSE))</f>
        <v>F</v>
      </c>
      <c r="K36" s="147" t="str">
        <f>IF(F36="", "", VLOOKUP(F36, '[2]MASTER LIST'!$A:$N, 13, FALSE))</f>
        <v>U18</v>
      </c>
      <c r="L36" s="145" t="s">
        <v>7157</v>
      </c>
      <c r="M36" s="270"/>
    </row>
    <row r="37" spans="2:14" s="113" customFormat="1" ht="39.950000000000003" customHeight="1" x14ac:dyDescent="0.35">
      <c r="B37" s="103"/>
      <c r="C37" s="144"/>
      <c r="D37" s="223">
        <v>2320</v>
      </c>
      <c r="E37" s="212" t="s">
        <v>249</v>
      </c>
      <c r="F37" s="197">
        <v>3366</v>
      </c>
      <c r="G37" s="145" t="str">
        <f>IF(F37="", "", VLOOKUP(F37, '[2]MASTER LIST'!$A:$N, 2, FALSE))</f>
        <v>RAGOBUR</v>
      </c>
      <c r="H37" s="145" t="str">
        <f>IF(F37="", "", VLOOKUP(F37, '[2]MASTER LIST'!$A:$N, 3, FALSE))</f>
        <v>Svahashimi Saniya</v>
      </c>
      <c r="I37" s="146">
        <f>IF(F37="", "", VLOOKUP(F37, '[2]MASTER LIST'!$A:$N, 5, FALSE))</f>
        <v>40006</v>
      </c>
      <c r="J37" s="147" t="str">
        <f>IF(F37="", "", VLOOKUP(F37, '[2]MASTER LIST'!$A:$N, 4, FALSE))</f>
        <v>F</v>
      </c>
      <c r="K37" s="147" t="str">
        <f>IF(F37="", "", VLOOKUP(F37, '[2]MASTER LIST'!$A:$N, 13, FALSE))</f>
        <v>U18</v>
      </c>
      <c r="L37" s="145" t="s">
        <v>7157</v>
      </c>
      <c r="M37" s="270"/>
    </row>
    <row r="38" spans="2:14" s="113" customFormat="1" ht="35.1" customHeight="1" x14ac:dyDescent="0.35">
      <c r="B38" s="103"/>
      <c r="C38" s="144"/>
      <c r="D38" s="223">
        <v>2321</v>
      </c>
      <c r="E38" s="212" t="s">
        <v>249</v>
      </c>
      <c r="F38" s="197">
        <v>1669</v>
      </c>
      <c r="G38" s="145" t="str">
        <f>IF(F38="", "", VLOOKUP(F38, '[2]MASTER LIST'!$A:$N, 2, FALSE))</f>
        <v>THERESE</v>
      </c>
      <c r="H38" s="145" t="str">
        <f>IF(F38="", "", VLOOKUP(F38, '[2]MASTER LIST'!$A:$N, 3, FALSE))</f>
        <v xml:space="preserve">Keyla </v>
      </c>
      <c r="I38" s="146">
        <f>IF(F38="", "", VLOOKUP(F38, '[2]MASTER LIST'!$A:$N, 5, FALSE))</f>
        <v>39863</v>
      </c>
      <c r="J38" s="147" t="str">
        <f>IF(F38="", "", VLOOKUP(F38, '[2]MASTER LIST'!$A:$N, 4, FALSE))</f>
        <v>F</v>
      </c>
      <c r="K38" s="147" t="str">
        <f>IF(F38="", "", VLOOKUP(F38, '[2]MASTER LIST'!$A:$N, 13, FALSE))</f>
        <v>U18</v>
      </c>
      <c r="L38" s="145" t="s">
        <v>7157</v>
      </c>
      <c r="M38" s="270"/>
    </row>
    <row r="39" spans="2:14" s="113" customFormat="1" ht="35.1" customHeight="1" x14ac:dyDescent="0.35">
      <c r="B39" s="103"/>
      <c r="C39" s="144"/>
      <c r="D39" s="223">
        <v>2338</v>
      </c>
      <c r="E39" s="212"/>
      <c r="F39" s="197"/>
      <c r="G39" s="145" t="s">
        <v>2386</v>
      </c>
      <c r="H39" s="145" t="s">
        <v>1965</v>
      </c>
      <c r="I39" s="146"/>
      <c r="J39" s="147" t="s">
        <v>201</v>
      </c>
      <c r="K39" s="147" t="s">
        <v>175</v>
      </c>
      <c r="L39" s="145" t="s">
        <v>7157</v>
      </c>
      <c r="M39" s="270"/>
    </row>
    <row r="40" spans="2:14" s="113" customFormat="1" ht="35.1" customHeight="1" x14ac:dyDescent="0.35">
      <c r="B40" s="103"/>
      <c r="C40" s="144"/>
      <c r="D40" s="223"/>
      <c r="E40" s="212"/>
      <c r="F40" s="197"/>
      <c r="G40" s="145"/>
      <c r="H40" s="145"/>
      <c r="I40" s="146"/>
      <c r="J40" s="147"/>
      <c r="K40" s="147"/>
      <c r="L40" s="145"/>
      <c r="M40" s="270"/>
    </row>
    <row r="41" spans="2:14" s="113" customFormat="1" ht="35.1" customHeight="1" x14ac:dyDescent="0.35">
      <c r="B41" s="103"/>
      <c r="C41" s="144"/>
      <c r="D41" s="312">
        <v>2363</v>
      </c>
      <c r="E41" s="212"/>
      <c r="F41" s="197"/>
      <c r="G41" s="145" t="s">
        <v>6478</v>
      </c>
      <c r="H41" s="145" t="s">
        <v>6479</v>
      </c>
      <c r="I41" s="146"/>
      <c r="J41" s="147" t="s">
        <v>201</v>
      </c>
      <c r="K41" s="147" t="s">
        <v>175</v>
      </c>
      <c r="L41" s="145" t="s">
        <v>55</v>
      </c>
      <c r="M41" s="270"/>
      <c r="N41" s="113" t="s">
        <v>4443</v>
      </c>
    </row>
    <row r="42" spans="2:14" s="113" customFormat="1" ht="35.1" customHeight="1" x14ac:dyDescent="0.35">
      <c r="B42" s="103"/>
      <c r="C42" s="144"/>
      <c r="D42" s="223">
        <v>2369</v>
      </c>
      <c r="E42" s="212"/>
      <c r="F42" s="197"/>
      <c r="G42" s="145" t="s">
        <v>624</v>
      </c>
      <c r="H42" s="145" t="s">
        <v>7169</v>
      </c>
      <c r="I42" s="146"/>
      <c r="J42" s="147" t="s">
        <v>201</v>
      </c>
      <c r="K42" s="147" t="s">
        <v>175</v>
      </c>
      <c r="L42" s="145" t="s">
        <v>55</v>
      </c>
      <c r="M42" s="270"/>
    </row>
    <row r="43" spans="2:14" s="113" customFormat="1" ht="35.1" customHeight="1" x14ac:dyDescent="0.35">
      <c r="B43" s="103"/>
      <c r="C43" s="144"/>
      <c r="D43" s="223">
        <v>2368</v>
      </c>
      <c r="E43" s="212"/>
      <c r="F43" s="197"/>
      <c r="G43" s="145" t="s">
        <v>5506</v>
      </c>
      <c r="H43" s="145" t="s">
        <v>5507</v>
      </c>
      <c r="I43" s="146"/>
      <c r="J43" s="147" t="s">
        <v>201</v>
      </c>
      <c r="K43" s="147" t="s">
        <v>175</v>
      </c>
      <c r="L43" s="145" t="s">
        <v>55</v>
      </c>
      <c r="M43" s="270"/>
    </row>
    <row r="44" spans="2:14" s="113" customFormat="1" ht="35.1" customHeight="1" x14ac:dyDescent="0.35">
      <c r="B44" s="103"/>
      <c r="C44" s="144"/>
      <c r="D44" s="223">
        <v>2325</v>
      </c>
      <c r="E44" s="212" t="s">
        <v>249</v>
      </c>
      <c r="F44" s="197">
        <v>2991</v>
      </c>
      <c r="G44" s="145" t="str">
        <f>IF(F44="", "", VLOOKUP(F44, '[2]MASTER LIST'!$A:$N, 2, FALSE))</f>
        <v>LAURENT</v>
      </c>
      <c r="H44" s="145" t="str">
        <f>IF(F44="", "", VLOOKUP(F44, '[2]MASTER LIST'!$A:$N, 3, FALSE))</f>
        <v>Jamelia</v>
      </c>
      <c r="I44" s="146" t="str">
        <f>IF(F44="", "", VLOOKUP(F44, '[2]MASTER LIST'!$A:$N, 5, FALSE))</f>
        <v>15/01/2009</v>
      </c>
      <c r="J44" s="147" t="str">
        <f>IF(F44="", "", VLOOKUP(F44, '[2]MASTER LIST'!$A:$N, 4, FALSE))</f>
        <v>F</v>
      </c>
      <c r="K44" s="147" t="str">
        <f>IF(F44="", "", VLOOKUP(F44, '[2]MASTER LIST'!$A:$N, 13, FALSE))</f>
        <v>U18</v>
      </c>
      <c r="L44" s="145" t="str">
        <f>IF(F44="", "", VLOOKUP(F44, '[2]MASTER LIST'!$A:$N, 10, FALSE))</f>
        <v>LE HOCHET AC</v>
      </c>
      <c r="M44" s="270"/>
    </row>
    <row r="45" spans="2:14" s="113" customFormat="1" ht="35.1" customHeight="1" x14ac:dyDescent="0.35">
      <c r="B45" s="103"/>
      <c r="C45" s="144"/>
      <c r="D45" s="223"/>
      <c r="E45" s="212"/>
      <c r="F45" s="197"/>
      <c r="G45" s="145"/>
      <c r="H45" s="145"/>
      <c r="I45" s="146"/>
      <c r="J45" s="147"/>
      <c r="K45" s="147"/>
      <c r="L45" s="145"/>
      <c r="M45" s="270"/>
    </row>
    <row r="46" spans="2:14" s="113" customFormat="1" ht="35.1" customHeight="1" x14ac:dyDescent="0.35">
      <c r="B46" s="103"/>
      <c r="C46" s="144"/>
      <c r="D46" s="223">
        <v>2322</v>
      </c>
      <c r="E46" s="212" t="s">
        <v>249</v>
      </c>
      <c r="F46" s="197">
        <v>1304</v>
      </c>
      <c r="G46" s="145" t="str">
        <f>IF(F46="", "", VLOOKUP(F46, '[2]MASTER LIST'!$A:$N, 2, FALSE))</f>
        <v>CLOVIS</v>
      </c>
      <c r="H46" s="145" t="str">
        <f>IF(F46="", "", VLOOKUP(F46, '[2]MASTER LIST'!$A:$N, 3, FALSE))</f>
        <v xml:space="preserve">Prinncesska </v>
      </c>
      <c r="I46" s="146">
        <f>IF(F46="", "", VLOOKUP(F46, '[2]MASTER LIST'!$A:$N, 5, FALSE))</f>
        <v>39801</v>
      </c>
      <c r="J46" s="147" t="str">
        <f>IF(F46="", "", VLOOKUP(F46, '[2]MASTER LIST'!$A:$N, 4, FALSE))</f>
        <v>F</v>
      </c>
      <c r="K46" s="147" t="str">
        <f>IF(F46="", "", VLOOKUP(F46, '[2]MASTER LIST'!$A:$N, 13, FALSE))</f>
        <v>U18</v>
      </c>
      <c r="L46" s="145" t="s">
        <v>7160</v>
      </c>
      <c r="M46" s="270"/>
    </row>
    <row r="47" spans="2:14" s="113" customFormat="1" ht="39.950000000000003" customHeight="1" x14ac:dyDescent="0.35">
      <c r="B47" s="103"/>
      <c r="C47" s="144"/>
      <c r="D47" s="223">
        <v>2323</v>
      </c>
      <c r="E47" s="212" t="s">
        <v>249</v>
      </c>
      <c r="F47" s="197">
        <v>2812</v>
      </c>
      <c r="G47" s="145" t="str">
        <f>IF(F47="", "", VLOOKUP(F47, '[2]MASTER LIST'!$A:$N, 2, FALSE))</f>
        <v>DOUCE</v>
      </c>
      <c r="H47" s="145" t="str">
        <f>IF(F47="", "", VLOOKUP(F47, '[2]MASTER LIST'!$A:$N, 3, FALSE))</f>
        <v>Shania</v>
      </c>
      <c r="I47" s="146">
        <f>IF(F47="", "", VLOOKUP(F47, '[2]MASTER LIST'!$A:$N, 5, FALSE))</f>
        <v>39769</v>
      </c>
      <c r="J47" s="147" t="str">
        <f>IF(F47="", "", VLOOKUP(F47, '[2]MASTER LIST'!$A:$N, 4, FALSE))</f>
        <v>F</v>
      </c>
      <c r="K47" s="147" t="str">
        <f>IF(F47="", "", VLOOKUP(F47, '[2]MASTER LIST'!$A:$N, 13, FALSE))</f>
        <v>U18</v>
      </c>
      <c r="L47" s="145" t="s">
        <v>7160</v>
      </c>
      <c r="M47" s="270"/>
    </row>
    <row r="48" spans="2:14" s="113" customFormat="1" ht="39.950000000000003" customHeight="1" x14ac:dyDescent="0.35">
      <c r="B48" s="103"/>
      <c r="C48" s="144"/>
      <c r="D48" s="223">
        <v>2324</v>
      </c>
      <c r="E48" s="212" t="s">
        <v>249</v>
      </c>
      <c r="F48" s="197">
        <v>1036</v>
      </c>
      <c r="G48" s="145" t="str">
        <f>IF(F48="", "", VLOOKUP(F48, '[2]MASTER LIST'!$A:$N, 2, FALSE))</f>
        <v>JOSON</v>
      </c>
      <c r="H48" s="145" t="str">
        <f>IF(F48="", "", VLOOKUP(F48, '[2]MASTER LIST'!$A:$N, 3, FALSE))</f>
        <v>Shekinaa</v>
      </c>
      <c r="I48" s="146">
        <f>IF(F48="", "", VLOOKUP(F48, '[2]MASTER LIST'!$A:$N, 5, FALSE))</f>
        <v>39622</v>
      </c>
      <c r="J48" s="147" t="str">
        <f>IF(F48="", "", VLOOKUP(F48, '[2]MASTER LIST'!$A:$N, 4, FALSE))</f>
        <v>F</v>
      </c>
      <c r="K48" s="147" t="str">
        <f>IF(F48="", "", VLOOKUP(F48, '[2]MASTER LIST'!$A:$N, 13, FALSE))</f>
        <v>U18</v>
      </c>
      <c r="L48" s="145" t="s">
        <v>7160</v>
      </c>
      <c r="M48" s="270"/>
    </row>
    <row r="49" spans="2:14" s="113" customFormat="1" ht="39.950000000000003" customHeight="1" x14ac:dyDescent="0.35">
      <c r="B49" s="103"/>
      <c r="C49" s="144"/>
      <c r="D49" s="223">
        <v>2326</v>
      </c>
      <c r="E49" s="212" t="s">
        <v>249</v>
      </c>
      <c r="F49" s="197">
        <v>1288</v>
      </c>
      <c r="G49" s="145" t="str">
        <f>IF(F49="", "", VLOOKUP(F49, '[2]MASTER LIST'!$A:$N, 2, FALSE))</f>
        <v>MARCELIN</v>
      </c>
      <c r="H49" s="145" t="str">
        <f>IF(F49="", "", VLOOKUP(F49, '[2]MASTER LIST'!$A:$N, 3, FALSE))</f>
        <v>Noemie</v>
      </c>
      <c r="I49" s="146">
        <f>IF(F49="", "", VLOOKUP(F49, '[2]MASTER LIST'!$A:$N, 5, FALSE))</f>
        <v>39677</v>
      </c>
      <c r="J49" s="147" t="str">
        <f>IF(F49="", "", VLOOKUP(F49, '[2]MASTER LIST'!$A:$N, 4, FALSE))</f>
        <v>F</v>
      </c>
      <c r="K49" s="147" t="str">
        <f>IF(F49="", "", VLOOKUP(F49, '[2]MASTER LIST'!$A:$N, 13, FALSE))</f>
        <v>U18</v>
      </c>
      <c r="L49" s="145" t="s">
        <v>7160</v>
      </c>
      <c r="M49" s="270"/>
      <c r="N49" s="113" t="s">
        <v>4443</v>
      </c>
    </row>
    <row r="50" spans="2:14" s="113" customFormat="1" ht="39.950000000000003" customHeight="1" x14ac:dyDescent="0.35">
      <c r="B50" s="103"/>
      <c r="C50" s="144"/>
      <c r="D50" s="223">
        <v>2327</v>
      </c>
      <c r="E50" s="212" t="s">
        <v>249</v>
      </c>
      <c r="F50" s="197">
        <v>4066</v>
      </c>
      <c r="G50" s="145" t="str">
        <f>IF(F50="", "", VLOOKUP(F50, '[2]MASTER LIST'!$A:$N, 2, FALSE))</f>
        <v>VERT</v>
      </c>
      <c r="H50" s="145" t="str">
        <f>IF(F50="", "", VLOOKUP(F50, '[2]MASTER LIST'!$A:$N, 3, FALSE))</f>
        <v>Oceane</v>
      </c>
      <c r="I50" s="146">
        <f>IF(F50="", "", VLOOKUP(F50, '[2]MASTER LIST'!$A:$N, 5, FALSE))</f>
        <v>40031</v>
      </c>
      <c r="J50" s="147" t="str">
        <f>IF(F50="", "", VLOOKUP(F50, '[2]MASTER LIST'!$A:$N, 4, FALSE))</f>
        <v>F</v>
      </c>
      <c r="K50" s="147" t="str">
        <f>IF(F50="", "", VLOOKUP(F50, '[2]MASTER LIST'!$A:$N, 13, FALSE))</f>
        <v>U18</v>
      </c>
      <c r="L50" s="145" t="s">
        <v>7160</v>
      </c>
      <c r="M50" s="270"/>
    </row>
    <row r="51" spans="2:14" s="113" customFormat="1" ht="39.950000000000003" customHeight="1" x14ac:dyDescent="0.35">
      <c r="B51" s="103"/>
      <c r="C51" s="144"/>
      <c r="D51" s="223"/>
      <c r="E51" s="212"/>
      <c r="F51" s="197"/>
      <c r="G51" s="145"/>
      <c r="H51" s="145"/>
      <c r="I51" s="146"/>
      <c r="J51" s="147"/>
      <c r="K51" s="147"/>
      <c r="L51" s="145"/>
      <c r="M51" s="270"/>
    </row>
    <row r="52" spans="2:14" s="113" customFormat="1" ht="39.950000000000003" customHeight="1" x14ac:dyDescent="0.35">
      <c r="B52" s="103"/>
      <c r="C52" s="144"/>
      <c r="D52" s="223">
        <v>2328</v>
      </c>
      <c r="E52" s="212" t="s">
        <v>249</v>
      </c>
      <c r="F52" s="197">
        <v>4380</v>
      </c>
      <c r="G52" s="145" t="str">
        <f>IF(F52="", "", VLOOKUP(F52, '[2]MASTER LIST'!$A:$N, 2, FALSE))</f>
        <v>BEEHARRY</v>
      </c>
      <c r="H52" s="145" t="str">
        <f>IF(F52="", "", VLOOKUP(F52, '[2]MASTER LIST'!$A:$N, 3, FALSE))</f>
        <v>Kelina</v>
      </c>
      <c r="I52" s="146">
        <f>IF(F52="", "", VLOOKUP(F52, '[2]MASTER LIST'!$A:$N, 5, FALSE))</f>
        <v>39589</v>
      </c>
      <c r="J52" s="147" t="str">
        <f>IF(F52="", "", VLOOKUP(F52, '[2]MASTER LIST'!$A:$N, 4, FALSE))</f>
        <v>F</v>
      </c>
      <c r="K52" s="147" t="str">
        <f>IF(F52="", "", VLOOKUP(F52, '[2]MASTER LIST'!$A:$N, 13, FALSE))</f>
        <v>U18</v>
      </c>
      <c r="L52" s="145" t="s">
        <v>7155</v>
      </c>
      <c r="M52" s="270"/>
    </row>
    <row r="53" spans="2:14" s="113" customFormat="1" ht="39.950000000000003" customHeight="1" x14ac:dyDescent="0.35">
      <c r="B53" s="103"/>
      <c r="C53" s="144"/>
      <c r="D53" s="223">
        <v>2329</v>
      </c>
      <c r="E53" s="212" t="s">
        <v>249</v>
      </c>
      <c r="F53" s="197">
        <v>4379</v>
      </c>
      <c r="G53" s="145" t="str">
        <f>IF(F53="", "", VLOOKUP(F53, '[2]MASTER LIST'!$A:$N, 2, FALSE))</f>
        <v>DUVAL</v>
      </c>
      <c r="H53" s="145" t="str">
        <f>IF(F53="", "", VLOOKUP(F53, '[2]MASTER LIST'!$A:$N, 3, FALSE))</f>
        <v>Nathanaelle</v>
      </c>
      <c r="I53" s="146">
        <f>IF(F53="", "", VLOOKUP(F53, '[2]MASTER LIST'!$A:$N, 5, FALSE))</f>
        <v>39541</v>
      </c>
      <c r="J53" s="147" t="str">
        <f>IF(F53="", "", VLOOKUP(F53, '[2]MASTER LIST'!$A:$N, 4, FALSE))</f>
        <v>F</v>
      </c>
      <c r="K53" s="147" t="str">
        <f>IF(F53="", "", VLOOKUP(F53, '[2]MASTER LIST'!$A:$N, 13, FALSE))</f>
        <v>U18</v>
      </c>
      <c r="L53" s="145" t="s">
        <v>7155</v>
      </c>
      <c r="M53" s="270"/>
    </row>
    <row r="54" spans="2:14" s="113" customFormat="1" ht="39.950000000000003" customHeight="1" x14ac:dyDescent="0.35">
      <c r="B54" s="103"/>
      <c r="C54" s="144"/>
      <c r="D54" s="223">
        <v>2330</v>
      </c>
      <c r="E54" s="212" t="s">
        <v>249</v>
      </c>
      <c r="F54" s="197">
        <v>4132</v>
      </c>
      <c r="G54" s="145" t="str">
        <f>IF(F54="", "", VLOOKUP(F54, '[2]MASTER LIST'!$A:$N, 2, FALSE))</f>
        <v>ETIENNETTE</v>
      </c>
      <c r="H54" s="145" t="str">
        <f>IF(F54="", "", VLOOKUP(F54, '[2]MASTER LIST'!$A:$N, 3, FALSE))</f>
        <v>Anne Mathilde</v>
      </c>
      <c r="I54" s="146">
        <f>IF(F54="", "", VLOOKUP(F54, '[2]MASTER LIST'!$A:$N, 5, FALSE))</f>
        <v>39958</v>
      </c>
      <c r="J54" s="147" t="str">
        <f>IF(F54="", "", VLOOKUP(F54, '[2]MASTER LIST'!$A:$N, 4, FALSE))</f>
        <v>F</v>
      </c>
      <c r="K54" s="147" t="str">
        <f>IF(F54="", "", VLOOKUP(F54, '[2]MASTER LIST'!$A:$N, 13, FALSE))</f>
        <v>U18</v>
      </c>
      <c r="L54" s="145" t="s">
        <v>7155</v>
      </c>
      <c r="M54" s="270"/>
    </row>
    <row r="55" spans="2:14" s="113" customFormat="1" ht="39.950000000000003" customHeight="1" x14ac:dyDescent="0.35">
      <c r="B55" s="103"/>
      <c r="C55" s="144"/>
      <c r="D55" s="223">
        <v>2331</v>
      </c>
      <c r="E55" s="212" t="s">
        <v>249</v>
      </c>
      <c r="F55" s="197">
        <v>1489</v>
      </c>
      <c r="G55" s="145" t="str">
        <f>IF(F55="", "", VLOOKUP(F55, '[2]MASTER LIST'!$A:$N, 2, FALSE))</f>
        <v>NAPANAHANI</v>
      </c>
      <c r="H55" s="145" t="str">
        <f>IF(F55="", "", VLOOKUP(F55, '[2]MASTER LIST'!$A:$N, 3, FALSE))</f>
        <v>Anaïs</v>
      </c>
      <c r="I55" s="146">
        <f>IF(F55="", "", VLOOKUP(F55, '[2]MASTER LIST'!$A:$N, 5, FALSE))</f>
        <v>39720</v>
      </c>
      <c r="J55" s="147" t="str">
        <f>IF(F55="", "", VLOOKUP(F55, '[2]MASTER LIST'!$A:$N, 4, FALSE))</f>
        <v>F</v>
      </c>
      <c r="K55" s="147" t="str">
        <f>IF(F55="", "", VLOOKUP(F55, '[2]MASTER LIST'!$A:$N, 13, FALSE))</f>
        <v>U18</v>
      </c>
      <c r="L55" s="145" t="s">
        <v>7155</v>
      </c>
      <c r="M55" s="270"/>
    </row>
    <row r="56" spans="2:14" s="113" customFormat="1" ht="39.950000000000003" customHeight="1" x14ac:dyDescent="0.35">
      <c r="B56" s="103"/>
      <c r="C56" s="144"/>
      <c r="D56" s="223">
        <v>2332</v>
      </c>
      <c r="E56" s="212" t="s">
        <v>249</v>
      </c>
      <c r="F56" s="197">
        <v>4202</v>
      </c>
      <c r="G56" s="145" t="str">
        <f>IF(F56="", "", VLOOKUP(F56, '[2]MASTER LIST'!$A:$N, 2, FALSE))</f>
        <v>ROSE</v>
      </c>
      <c r="H56" s="145" t="str">
        <f>IF(F56="", "", VLOOKUP(F56, '[2]MASTER LIST'!$A:$N, 3, FALSE))</f>
        <v>Wainchella</v>
      </c>
      <c r="I56" s="146">
        <f>IF(F56="", "", VLOOKUP(F56, '[2]MASTER LIST'!$A:$N, 5, FALSE))</f>
        <v>39786</v>
      </c>
      <c r="J56" s="147" t="str">
        <f>IF(F56="", "", VLOOKUP(F56, '[2]MASTER LIST'!$A:$N, 4, FALSE))</f>
        <v>F</v>
      </c>
      <c r="K56" s="147" t="str">
        <f>IF(F56="", "", VLOOKUP(F56, '[2]MASTER LIST'!$A:$N, 13, FALSE))</f>
        <v>U18</v>
      </c>
      <c r="L56" s="145" t="s">
        <v>7155</v>
      </c>
      <c r="M56" s="270"/>
    </row>
    <row r="57" spans="2:14" s="113" customFormat="1" ht="39.950000000000003" customHeight="1" x14ac:dyDescent="0.35">
      <c r="B57" s="103"/>
      <c r="C57" s="144"/>
      <c r="D57" s="223">
        <v>2333</v>
      </c>
      <c r="E57" s="212" t="s">
        <v>249</v>
      </c>
      <c r="F57" s="197">
        <v>4290</v>
      </c>
      <c r="G57" s="145" t="str">
        <f>IF(F57="", "", VLOOKUP(F57, '[2]MASTER LIST'!$A:$N, 2, FALSE))</f>
        <v>UMANEE</v>
      </c>
      <c r="H57" s="145" t="str">
        <f>IF(F57="", "", VLOOKUP(F57, '[2]MASTER LIST'!$A:$N, 3, FALSE))</f>
        <v>Nesy</v>
      </c>
      <c r="I57" s="146">
        <f>IF(F57="", "", VLOOKUP(F57, '[2]MASTER LIST'!$A:$N, 5, FALSE))</f>
        <v>40135</v>
      </c>
      <c r="J57" s="147" t="str">
        <f>IF(F57="", "", VLOOKUP(F57, '[2]MASTER LIST'!$A:$N, 4, FALSE))</f>
        <v>F</v>
      </c>
      <c r="K57" s="147" t="str">
        <f>IF(F57="", "", VLOOKUP(F57, '[2]MASTER LIST'!$A:$N, 13, FALSE))</f>
        <v>U18</v>
      </c>
      <c r="L57" s="145" t="s">
        <v>7155</v>
      </c>
      <c r="M57" s="270"/>
    </row>
    <row r="58" spans="2:14" s="113" customFormat="1" ht="39.950000000000003" customHeight="1" x14ac:dyDescent="0.35">
      <c r="B58" s="103"/>
      <c r="C58" s="144"/>
      <c r="D58" s="223"/>
      <c r="E58" s="212"/>
      <c r="F58" s="197"/>
      <c r="G58" s="145"/>
      <c r="H58" s="145"/>
      <c r="I58" s="146"/>
      <c r="J58" s="147"/>
      <c r="K58" s="147"/>
      <c r="L58" s="145"/>
      <c r="M58" s="270"/>
    </row>
    <row r="59" spans="2:14" s="113" customFormat="1" ht="35.1" customHeight="1" x14ac:dyDescent="0.35">
      <c r="B59" s="103"/>
      <c r="C59" s="144"/>
      <c r="D59" s="223">
        <v>2334</v>
      </c>
      <c r="E59" s="212" t="s">
        <v>249</v>
      </c>
      <c r="F59" s="197">
        <v>4360</v>
      </c>
      <c r="G59" s="145" t="str">
        <f>IF(F59="", "", VLOOKUP(F59, '[2]MASTER LIST'!$A:$N, 2, FALSE))</f>
        <v>BEGUE</v>
      </c>
      <c r="H59" s="145" t="str">
        <f>IF(F59="", "", VLOOKUP(F59, '[2]MASTER LIST'!$A:$N, 3, FALSE))</f>
        <v>Anne-Charlotte</v>
      </c>
      <c r="I59" s="146">
        <f>IF(F59="", "", VLOOKUP(F59, '[2]MASTER LIST'!$A:$N, 5, FALSE))</f>
        <v>39942</v>
      </c>
      <c r="J59" s="147" t="str">
        <f>IF(F59="", "", VLOOKUP(F59, '[2]MASTER LIST'!$A:$N, 4, FALSE))</f>
        <v>F</v>
      </c>
      <c r="K59" s="147" t="str">
        <f>IF(F59="", "", VLOOKUP(F59, '[2]MASTER LIST'!$A:$N, 13, FALSE))</f>
        <v>U18</v>
      </c>
      <c r="L59" s="145" t="str">
        <f>IF(F59="", "", VLOOKUP(F59, '[2]MASTER LIST'!$A:$N, 10, FALSE))</f>
        <v>POUDRE D'OR AC</v>
      </c>
      <c r="M59" s="270"/>
      <c r="N59" s="113" t="s">
        <v>4443</v>
      </c>
    </row>
    <row r="60" spans="2:14" s="113" customFormat="1" ht="35.1" customHeight="1" x14ac:dyDescent="0.35">
      <c r="B60" s="103"/>
      <c r="C60" s="144"/>
      <c r="D60" s="223">
        <v>2341</v>
      </c>
      <c r="E60" s="212" t="s">
        <v>249</v>
      </c>
      <c r="F60" s="197">
        <v>4376</v>
      </c>
      <c r="G60" s="145" t="str">
        <f>IF(F60="", "", VLOOKUP(F60, '[2]MASTER LIST'!$A:$N, 2, FALSE))</f>
        <v>NELSON</v>
      </c>
      <c r="H60" s="145" t="str">
        <f>IF(F60="", "", VLOOKUP(F60, '[2]MASTER LIST'!$A:$N, 3, FALSE))</f>
        <v>Valentine</v>
      </c>
      <c r="I60" s="146">
        <f>IF(F60="", "", VLOOKUP(F60, '[2]MASTER LIST'!$A:$N, 5, FALSE))</f>
        <v>39856</v>
      </c>
      <c r="J60" s="147" t="str">
        <f>IF(F60="", "", VLOOKUP(F60, '[2]MASTER LIST'!$A:$N, 4, FALSE))</f>
        <v>F</v>
      </c>
      <c r="K60" s="147" t="str">
        <f>IF(F60="", "", VLOOKUP(F60, '[2]MASTER LIST'!$A:$N, 13, FALSE))</f>
        <v>U18</v>
      </c>
      <c r="L60" s="145" t="str">
        <f>IF(F60="", "", VLOOKUP(F60, '[2]MASTER LIST'!$A:$N, 10, FALSE))</f>
        <v>POUDRE D'OR AC</v>
      </c>
      <c r="M60" s="270"/>
    </row>
    <row r="61" spans="2:14" s="113" customFormat="1" ht="35.1" customHeight="1" x14ac:dyDescent="0.35">
      <c r="B61" s="103"/>
      <c r="C61" s="144"/>
      <c r="D61" s="223">
        <v>2342</v>
      </c>
      <c r="E61" s="212" t="s">
        <v>249</v>
      </c>
      <c r="F61" s="197">
        <v>4378</v>
      </c>
      <c r="G61" s="145" t="str">
        <f>IF(F61="", "", VLOOKUP(F61, '[2]MASTER LIST'!$A:$N, 2, FALSE))</f>
        <v>SIRAZ</v>
      </c>
      <c r="H61" s="145" t="str">
        <f>IF(F61="", "", VLOOKUP(F61, '[2]MASTER LIST'!$A:$N, 3, FALSE))</f>
        <v>Marie Sollena</v>
      </c>
      <c r="I61" s="146">
        <f>IF(F61="", "", VLOOKUP(F61, '[2]MASTER LIST'!$A:$N, 5, FALSE))</f>
        <v>39795</v>
      </c>
      <c r="J61" s="147" t="str">
        <f>IF(F61="", "", VLOOKUP(F61, '[2]MASTER LIST'!$A:$N, 4, FALSE))</f>
        <v>F</v>
      </c>
      <c r="K61" s="147" t="str">
        <f>IF(F61="", "", VLOOKUP(F61, '[2]MASTER LIST'!$A:$N, 13, FALSE))</f>
        <v>U18</v>
      </c>
      <c r="L61" s="145" t="str">
        <f>IF(F61="", "", VLOOKUP(F61, '[2]MASTER LIST'!$A:$N, 10, FALSE))</f>
        <v>POUDRE D'OR AC</v>
      </c>
      <c r="M61" s="270"/>
    </row>
    <row r="62" spans="2:14" s="113" customFormat="1" ht="35.1" customHeight="1" x14ac:dyDescent="0.35">
      <c r="B62" s="103"/>
      <c r="C62" s="144"/>
      <c r="D62" s="223">
        <v>2344</v>
      </c>
      <c r="E62" s="212" t="s">
        <v>249</v>
      </c>
      <c r="F62" s="197">
        <v>4347</v>
      </c>
      <c r="G62" s="145" t="str">
        <f>IF(F62="", "", VLOOKUP(F62, '[2]MASTER LIST'!$A:$N, 2, FALSE))</f>
        <v>VACOA</v>
      </c>
      <c r="H62" s="145" t="str">
        <f>IF(F62="", "", VLOOKUP(F62, '[2]MASTER LIST'!$A:$N, 3, FALSE))</f>
        <v>Laurelyn</v>
      </c>
      <c r="I62" s="146">
        <f>IF(F62="", "", VLOOKUP(F62, '[2]MASTER LIST'!$A:$N, 5, FALSE))</f>
        <v>39844</v>
      </c>
      <c r="J62" s="147" t="str">
        <f>IF(F62="", "", VLOOKUP(F62, '[2]MASTER LIST'!$A:$N, 4, FALSE))</f>
        <v>F</v>
      </c>
      <c r="K62" s="147" t="str">
        <f>IF(F62="", "", VLOOKUP(F62, '[2]MASTER LIST'!$A:$N, 13, FALSE))</f>
        <v>U18</v>
      </c>
      <c r="L62" s="145" t="str">
        <f>IF(F62="", "", VLOOKUP(F62, '[2]MASTER LIST'!$A:$N, 10, FALSE))</f>
        <v>POUDRE D'OR AC</v>
      </c>
      <c r="M62" s="270"/>
      <c r="N62" s="113" t="s">
        <v>4443</v>
      </c>
    </row>
    <row r="63" spans="2:14" s="113" customFormat="1" ht="35.1" customHeight="1" x14ac:dyDescent="0.35">
      <c r="B63" s="103"/>
      <c r="C63" s="144"/>
      <c r="D63" s="223"/>
      <c r="E63" s="212"/>
      <c r="F63" s="197"/>
      <c r="G63" s="145"/>
      <c r="H63" s="145"/>
      <c r="I63" s="146"/>
      <c r="J63" s="147"/>
      <c r="K63" s="147"/>
      <c r="L63" s="145"/>
      <c r="M63" s="270"/>
    </row>
    <row r="64" spans="2:14" s="113" customFormat="1" ht="35.1" customHeight="1" x14ac:dyDescent="0.35">
      <c r="B64" s="103"/>
      <c r="C64" s="144"/>
      <c r="D64" s="223">
        <v>2335</v>
      </c>
      <c r="E64" s="212" t="s">
        <v>249</v>
      </c>
      <c r="F64" s="197">
        <v>3542</v>
      </c>
      <c r="G64" s="145" t="str">
        <f>IF(F64="", "", VLOOKUP(F64, '[2]MASTER LIST'!$A:$N, 2, FALSE))</f>
        <v>BERTHELOT</v>
      </c>
      <c r="H64" s="145" t="str">
        <f>IF(F64="", "", VLOOKUP(F64, '[2]MASTER LIST'!$A:$N, 3, FALSE))</f>
        <v>Lauryn</v>
      </c>
      <c r="I64" s="146">
        <f>IF(F64="", "", VLOOKUP(F64, '[2]MASTER LIST'!$A:$N, 5, FALSE))</f>
        <v>39545</v>
      </c>
      <c r="J64" s="147" t="str">
        <f>IF(F64="", "", VLOOKUP(F64, '[2]MASTER LIST'!$A:$N, 4, FALSE))</f>
        <v>F</v>
      </c>
      <c r="K64" s="147" t="str">
        <f>IF(F64="", "", VLOOKUP(F64, '[2]MASTER LIST'!$A:$N, 13, FALSE))</f>
        <v>U18</v>
      </c>
      <c r="L64" s="145" t="s">
        <v>7151</v>
      </c>
      <c r="M64" s="270"/>
    </row>
    <row r="65" spans="2:13" s="113" customFormat="1" ht="35.1" customHeight="1" x14ac:dyDescent="0.35">
      <c r="B65" s="103"/>
      <c r="C65" s="144"/>
      <c r="D65" s="223">
        <v>2336</v>
      </c>
      <c r="E65" s="212" t="s">
        <v>249</v>
      </c>
      <c r="F65" s="197">
        <v>3166</v>
      </c>
      <c r="G65" s="145" t="str">
        <f>IF(F65="", "", VLOOKUP(F65, '[2]MASTER LIST'!$A:$N, 2, FALSE))</f>
        <v>LOUIS</v>
      </c>
      <c r="H65" s="145" t="str">
        <f>IF(F65="", "", VLOOKUP(F65, '[2]MASTER LIST'!$A:$N, 3, FALSE))</f>
        <v>Jessica</v>
      </c>
      <c r="I65" s="146">
        <f>IF(F65="", "", VLOOKUP(F65, '[2]MASTER LIST'!$A:$N, 5, FALSE))</f>
        <v>39524</v>
      </c>
      <c r="J65" s="147" t="str">
        <f>IF(F65="", "", VLOOKUP(F65, '[2]MASTER LIST'!$A:$N, 4, FALSE))</f>
        <v>F</v>
      </c>
      <c r="K65" s="147" t="str">
        <f>IF(F65="", "", VLOOKUP(F65, '[2]MASTER LIST'!$A:$N, 13, FALSE))</f>
        <v>U18</v>
      </c>
      <c r="L65" s="145" t="s">
        <v>7151</v>
      </c>
      <c r="M65" s="270"/>
    </row>
    <row r="66" spans="2:13" s="113" customFormat="1" ht="35.1" customHeight="1" x14ac:dyDescent="0.35">
      <c r="B66" s="103"/>
      <c r="C66" s="144"/>
      <c r="D66" s="223">
        <v>2337</v>
      </c>
      <c r="E66" s="212" t="s">
        <v>249</v>
      </c>
      <c r="F66" s="197">
        <v>4299</v>
      </c>
      <c r="G66" s="145" t="str">
        <f>IF(F66="", "", VLOOKUP(F66, '[2]MASTER LIST'!$A:$N, 2, FALSE))</f>
        <v>LUCILE</v>
      </c>
      <c r="H66" s="145" t="str">
        <f>IF(F66="", "", VLOOKUP(F66, '[2]MASTER LIST'!$A:$N, 3, FALSE))</f>
        <v>Marie Kaela</v>
      </c>
      <c r="I66" s="146">
        <f>IF(F66="", "", VLOOKUP(F66, '[2]MASTER LIST'!$A:$N, 5, FALSE))</f>
        <v>39709</v>
      </c>
      <c r="J66" s="147" t="str">
        <f>IF(F66="", "", VLOOKUP(F66, '[2]MASTER LIST'!$A:$N, 4, FALSE))</f>
        <v>F</v>
      </c>
      <c r="K66" s="147" t="str">
        <f>IF(F66="", "", VLOOKUP(F66, '[2]MASTER LIST'!$A:$N, 13, FALSE))</f>
        <v>U18</v>
      </c>
      <c r="L66" s="145" t="s">
        <v>7151</v>
      </c>
      <c r="M66" s="270"/>
    </row>
    <row r="67" spans="2:13" s="113" customFormat="1" ht="35.1" customHeight="1" x14ac:dyDescent="0.35">
      <c r="B67" s="103"/>
      <c r="C67" s="144"/>
      <c r="D67" s="223">
        <v>2339</v>
      </c>
      <c r="E67" s="212" t="s">
        <v>249</v>
      </c>
      <c r="F67" s="197">
        <v>3162</v>
      </c>
      <c r="G67" s="145" t="str">
        <f>IF(F67="", "", VLOOKUP(F67, '[2]MASTER LIST'!$A:$N, 2, FALSE))</f>
        <v>MAMODE</v>
      </c>
      <c r="H67" s="145" t="str">
        <f>IF(F67="", "", VLOOKUP(F67, '[2]MASTER LIST'!$A:$N, 3, FALSE))</f>
        <v xml:space="preserve">Marina Ninette Lucie </v>
      </c>
      <c r="I67" s="146">
        <f>IF(F67="", "", VLOOKUP(F67, '[2]MASTER LIST'!$A:$N, 5, FALSE))</f>
        <v>39666</v>
      </c>
      <c r="J67" s="147" t="str">
        <f>IF(F67="", "", VLOOKUP(F67, '[2]MASTER LIST'!$A:$N, 4, FALSE))</f>
        <v>F</v>
      </c>
      <c r="K67" s="147" t="str">
        <f>IF(F67="", "", VLOOKUP(F67, '[2]MASTER LIST'!$A:$N, 13, FALSE))</f>
        <v>U18</v>
      </c>
      <c r="L67" s="145" t="s">
        <v>7151</v>
      </c>
      <c r="M67" s="270"/>
    </row>
    <row r="68" spans="2:13" s="113" customFormat="1" ht="35.1" customHeight="1" x14ac:dyDescent="0.35">
      <c r="B68" s="103"/>
      <c r="C68" s="144"/>
      <c r="D68" s="223">
        <v>2340</v>
      </c>
      <c r="E68" s="212" t="s">
        <v>249</v>
      </c>
      <c r="F68" s="197">
        <v>4193</v>
      </c>
      <c r="G68" s="145" t="str">
        <f>IF(F68="", "", VLOOKUP(F68, '[2]MASTER LIST'!$A:$N, 2, FALSE))</f>
        <v>MOMINE</v>
      </c>
      <c r="H68" s="145" t="str">
        <f>IF(F68="", "", VLOOKUP(F68, '[2]MASTER LIST'!$A:$N, 3, FALSE))</f>
        <v>Marie Audélie Beatrice</v>
      </c>
      <c r="I68" s="146">
        <f>IF(F68="", "", VLOOKUP(F68, '[2]MASTER LIST'!$A:$N, 5, FALSE))</f>
        <v>39455</v>
      </c>
      <c r="J68" s="147" t="str">
        <f>IF(F68="", "", VLOOKUP(F68, '[2]MASTER LIST'!$A:$N, 4, FALSE))</f>
        <v>F</v>
      </c>
      <c r="K68" s="147" t="str">
        <f>IF(F68="", "", VLOOKUP(F68, '[2]MASTER LIST'!$A:$N, 13, FALSE))</f>
        <v>U18</v>
      </c>
      <c r="L68" s="145" t="s">
        <v>7151</v>
      </c>
      <c r="M68" s="270"/>
    </row>
    <row r="69" spans="2:13" s="113" customFormat="1" ht="35.1" customHeight="1" x14ac:dyDescent="0.35">
      <c r="B69" s="103"/>
      <c r="C69" s="144"/>
      <c r="D69" s="223">
        <v>2343</v>
      </c>
      <c r="E69" s="212" t="s">
        <v>249</v>
      </c>
      <c r="F69" s="197">
        <v>3765</v>
      </c>
      <c r="G69" s="145" t="str">
        <f>IF(F69="", "", VLOOKUP(F69, '[2]MASTER LIST'!$A:$N, 2, FALSE))</f>
        <v>SUNNASSEE</v>
      </c>
      <c r="H69" s="145" t="str">
        <f>IF(F69="", "", VLOOKUP(F69, '[2]MASTER LIST'!$A:$N, 3, FALSE))</f>
        <v>Tevani</v>
      </c>
      <c r="I69" s="146">
        <f>IF(F69="", "", VLOOKUP(F69, '[2]MASTER LIST'!$A:$N, 5, FALSE))</f>
        <v>39734</v>
      </c>
      <c r="J69" s="147" t="str">
        <f>IF(F69="", "", VLOOKUP(F69, '[2]MASTER LIST'!$A:$N, 4, FALSE))</f>
        <v>F</v>
      </c>
      <c r="K69" s="147" t="str">
        <f>IF(F69="", "", VLOOKUP(F69, '[2]MASTER LIST'!$A:$N, 13, FALSE))</f>
        <v>U18</v>
      </c>
      <c r="L69" s="145" t="s">
        <v>7151</v>
      </c>
      <c r="M69" s="270"/>
    </row>
    <row r="70" spans="2:13" s="113" customFormat="1" ht="35.1" customHeight="1" x14ac:dyDescent="0.35">
      <c r="B70" s="103"/>
      <c r="C70" s="144"/>
      <c r="D70" s="223"/>
      <c r="E70" s="212"/>
      <c r="F70" s="197"/>
      <c r="G70" s="145"/>
      <c r="H70" s="145"/>
      <c r="I70" s="146"/>
      <c r="J70" s="147"/>
      <c r="K70" s="147"/>
      <c r="L70" s="145"/>
      <c r="M70" s="270"/>
    </row>
    <row r="71" spans="2:13" s="113" customFormat="1" ht="35.1" customHeight="1" x14ac:dyDescent="0.35">
      <c r="B71" s="103"/>
      <c r="C71" s="144"/>
      <c r="D71" s="223">
        <v>2364</v>
      </c>
      <c r="E71" s="212"/>
      <c r="F71" s="197"/>
      <c r="G71" s="145" t="s">
        <v>7108</v>
      </c>
      <c r="H71" s="145" t="s">
        <v>7109</v>
      </c>
      <c r="I71" s="146"/>
      <c r="J71" s="147" t="s">
        <v>201</v>
      </c>
      <c r="K71" s="147" t="s">
        <v>175</v>
      </c>
      <c r="L71" s="145" t="s">
        <v>197</v>
      </c>
      <c r="M71" s="270"/>
    </row>
    <row r="72" spans="2:13" s="113" customFormat="1" ht="35.1" customHeight="1" x14ac:dyDescent="0.35">
      <c r="B72" s="103"/>
      <c r="C72" s="144"/>
      <c r="D72" s="223"/>
      <c r="E72" s="212"/>
      <c r="F72" s="197"/>
      <c r="G72" s="145"/>
      <c r="H72" s="145"/>
      <c r="I72" s="146"/>
      <c r="J72" s="147"/>
      <c r="K72" s="147"/>
      <c r="L72" s="145"/>
      <c r="M72" s="270"/>
    </row>
    <row r="73" spans="2:13" s="113" customFormat="1" ht="35.1" customHeight="1" x14ac:dyDescent="0.35">
      <c r="B73" s="103"/>
      <c r="C73" s="144"/>
      <c r="D73" s="223">
        <v>2345</v>
      </c>
      <c r="E73" s="212" t="s">
        <v>249</v>
      </c>
      <c r="F73" s="197">
        <v>1634</v>
      </c>
      <c r="G73" s="145" t="str">
        <f>IF(F73="", "", VLOOKUP(F73, '[2]MASTER LIST'!$A:$N, 2, FALSE))</f>
        <v>CRETIN</v>
      </c>
      <c r="H73" s="145" t="str">
        <f>IF(F73="", "", VLOOKUP(F73, '[2]MASTER LIST'!$A:$N, 3, FALSE))</f>
        <v>Eva</v>
      </c>
      <c r="I73" s="146">
        <f>IF(F73="", "", VLOOKUP(F73, '[2]MASTER LIST'!$A:$N, 5, FALSE))</f>
        <v>40015</v>
      </c>
      <c r="J73" s="147" t="str">
        <f>IF(F73="", "", VLOOKUP(F73, '[2]MASTER LIST'!$A:$N, 4, FALSE))</f>
        <v>F</v>
      </c>
      <c r="K73" s="147" t="str">
        <f>IF(F73="", "", VLOOKUP(F73, '[2]MASTER LIST'!$A:$N, 13, FALSE))</f>
        <v>U18</v>
      </c>
      <c r="L73" s="145" t="str">
        <f>IF(F73="", "", VLOOKUP(F73, '[2]MASTER LIST'!$A:$N, 10, FALSE))</f>
        <v>Q-BORNES PAVILLON AC</v>
      </c>
      <c r="M73" s="270"/>
    </row>
    <row r="74" spans="2:13" s="113" customFormat="1" ht="35.1" customHeight="1" x14ac:dyDescent="0.35">
      <c r="B74" s="103"/>
      <c r="C74" s="144"/>
      <c r="D74" s="223">
        <v>2346</v>
      </c>
      <c r="E74" s="212" t="s">
        <v>249</v>
      </c>
      <c r="F74" s="197">
        <v>3548</v>
      </c>
      <c r="G74" s="145" t="str">
        <f>IF(F74="", "", VLOOKUP(F74, '[2]MASTER LIST'!$A:$N, 2, FALSE))</f>
        <v>DOMEE</v>
      </c>
      <c r="H74" s="145" t="str">
        <f>IF(F74="", "", VLOOKUP(F74, '[2]MASTER LIST'!$A:$N, 3, FALSE))</f>
        <v>Anastasia Sophia Harra</v>
      </c>
      <c r="I74" s="146">
        <f>IF(F74="", "", VLOOKUP(F74, '[2]MASTER LIST'!$A:$N, 5, FALSE))</f>
        <v>39815</v>
      </c>
      <c r="J74" s="147" t="str">
        <f>IF(F74="", "", VLOOKUP(F74, '[2]MASTER LIST'!$A:$N, 4, FALSE))</f>
        <v>F</v>
      </c>
      <c r="K74" s="147" t="str">
        <f>IF(F74="", "", VLOOKUP(F74, '[2]MASTER LIST'!$A:$N, 13, FALSE))</f>
        <v>U18</v>
      </c>
      <c r="L74" s="145" t="str">
        <f>IF(F74="", "", VLOOKUP(F74, '[2]MASTER LIST'!$A:$N, 10, FALSE))</f>
        <v>Q-BORNES PAVILLON AC</v>
      </c>
      <c r="M74" s="270"/>
    </row>
    <row r="75" spans="2:13" s="113" customFormat="1" ht="35.1" customHeight="1" x14ac:dyDescent="0.35">
      <c r="B75" s="103"/>
      <c r="C75" s="144"/>
      <c r="D75" s="223">
        <v>2347</v>
      </c>
      <c r="E75" s="212" t="s">
        <v>249</v>
      </c>
      <c r="F75" s="197">
        <v>1639</v>
      </c>
      <c r="G75" s="145" t="str">
        <f>IF(F75="", "", VLOOKUP(F75, '[2]MASTER LIST'!$A:$N, 2, FALSE))</f>
        <v>NOKHEEDAH</v>
      </c>
      <c r="H75" s="145" t="str">
        <f>IF(F75="", "", VLOOKUP(F75, '[2]MASTER LIST'!$A:$N, 3, FALSE))</f>
        <v>Mansinee</v>
      </c>
      <c r="I75" s="146">
        <f>IF(F75="", "", VLOOKUP(F75, '[2]MASTER LIST'!$A:$N, 5, FALSE))</f>
        <v>39505</v>
      </c>
      <c r="J75" s="147" t="str">
        <f>IF(F75="", "", VLOOKUP(F75, '[2]MASTER LIST'!$A:$N, 4, FALSE))</f>
        <v>F</v>
      </c>
      <c r="K75" s="147" t="str">
        <f>IF(F75="", "", VLOOKUP(F75, '[2]MASTER LIST'!$A:$N, 13, FALSE))</f>
        <v>U18</v>
      </c>
      <c r="L75" s="145" t="str">
        <f>IF(F75="", "", VLOOKUP(F75, '[2]MASTER LIST'!$A:$N, 10, FALSE))</f>
        <v>Q-BORNES PAVILLON AC</v>
      </c>
      <c r="M75" s="270"/>
    </row>
    <row r="76" spans="2:13" s="113" customFormat="1" ht="35.1" customHeight="1" x14ac:dyDescent="0.35">
      <c r="B76" s="103"/>
      <c r="C76" s="144"/>
      <c r="D76" s="223"/>
      <c r="E76" s="212"/>
      <c r="F76" s="197"/>
      <c r="G76" s="145"/>
      <c r="H76" s="145"/>
      <c r="I76" s="146"/>
      <c r="J76" s="147"/>
      <c r="K76" s="147"/>
      <c r="L76" s="145"/>
      <c r="M76" s="270"/>
    </row>
    <row r="77" spans="2:13" s="113" customFormat="1" ht="35.1" customHeight="1" x14ac:dyDescent="0.35">
      <c r="B77" s="103"/>
      <c r="C77" s="144"/>
      <c r="D77" s="223">
        <v>2348</v>
      </c>
      <c r="E77" s="212" t="s">
        <v>249</v>
      </c>
      <c r="F77" s="197">
        <v>1576</v>
      </c>
      <c r="G77" s="145" t="str">
        <f>IF(F77="", "", VLOOKUP(F77, '[2]MASTER LIST'!$A:$N, 2, FALSE))</f>
        <v>CASIMIR</v>
      </c>
      <c r="H77" s="145" t="str">
        <f>IF(F77="", "", VLOOKUP(F77, '[2]MASTER LIST'!$A:$N, 3, FALSE))</f>
        <v>Gwenael</v>
      </c>
      <c r="I77" s="146">
        <f>IF(F77="", "", VLOOKUP(F77, '[2]MASTER LIST'!$A:$N, 5, FALSE))</f>
        <v>39582</v>
      </c>
      <c r="J77" s="147" t="str">
        <f>IF(F77="", "", VLOOKUP(F77, '[2]MASTER LIST'!$A:$N, 4, FALSE))</f>
        <v>F</v>
      </c>
      <c r="K77" s="147" t="str">
        <f>IF(F77="", "", VLOOKUP(F77, '[2]MASTER LIST'!$A:$N, 13, FALSE))</f>
        <v>U18</v>
      </c>
      <c r="L77" s="145" t="str">
        <f>IF(F77="", "", VLOOKUP(F77, '[2]MASTER LIST'!$A:$N, 10, FALSE))</f>
        <v>RISING PHOENIX AC</v>
      </c>
      <c r="M77" s="270"/>
    </row>
    <row r="78" spans="2:13" s="113" customFormat="1" ht="35.1" customHeight="1" x14ac:dyDescent="0.35">
      <c r="B78" s="103"/>
      <c r="C78" s="144"/>
      <c r="D78" s="223">
        <v>2349</v>
      </c>
      <c r="E78" s="212" t="s">
        <v>249</v>
      </c>
      <c r="F78" s="197">
        <v>1580</v>
      </c>
      <c r="G78" s="145" t="str">
        <f>IF(F78="", "", VLOOKUP(F78, '[2]MASTER LIST'!$A:$N, 2, FALSE))</f>
        <v>ETIENNETTE</v>
      </c>
      <c r="H78" s="145" t="str">
        <f>IF(F78="", "", VLOOKUP(F78, '[2]MASTER LIST'!$A:$N, 3, FALSE))</f>
        <v>Elodie</v>
      </c>
      <c r="I78" s="146">
        <f>IF(F78="", "", VLOOKUP(F78, '[2]MASTER LIST'!$A:$N, 5, FALSE))</f>
        <v>39762</v>
      </c>
      <c r="J78" s="147" t="str">
        <f>IF(F78="", "", VLOOKUP(F78, '[2]MASTER LIST'!$A:$N, 4, FALSE))</f>
        <v>F</v>
      </c>
      <c r="K78" s="147" t="str">
        <f>IF(F78="", "", VLOOKUP(F78, '[2]MASTER LIST'!$A:$N, 13, FALSE))</f>
        <v>U18</v>
      </c>
      <c r="L78" s="145" t="str">
        <f>IF(F78="", "", VLOOKUP(F78, '[2]MASTER LIST'!$A:$N, 10, FALSE))</f>
        <v>RISING PHOENIX AC</v>
      </c>
      <c r="M78" s="270"/>
    </row>
    <row r="79" spans="2:13" s="113" customFormat="1" ht="35.1" customHeight="1" x14ac:dyDescent="0.35">
      <c r="B79" s="103"/>
      <c r="C79" s="144"/>
      <c r="D79" s="223">
        <v>2350</v>
      </c>
      <c r="E79" s="212" t="s">
        <v>249</v>
      </c>
      <c r="F79" s="197">
        <v>3157</v>
      </c>
      <c r="G79" s="145" t="str">
        <f>IF(F79="", "", VLOOKUP(F79, '[2]MASTER LIST'!$A:$N, 2, FALSE))</f>
        <v>GONTRAN</v>
      </c>
      <c r="H79" s="145" t="str">
        <f>IF(F79="", "", VLOOKUP(F79, '[2]MASTER LIST'!$A:$N, 3, FALSE))</f>
        <v>Cheryanne</v>
      </c>
      <c r="I79" s="146">
        <f>IF(F79="", "", VLOOKUP(F79, '[2]MASTER LIST'!$A:$N, 5, FALSE))</f>
        <v>40153</v>
      </c>
      <c r="J79" s="147" t="str">
        <f>IF(F79="", "", VLOOKUP(F79, '[2]MASTER LIST'!$A:$N, 4, FALSE))</f>
        <v>F</v>
      </c>
      <c r="K79" s="147" t="str">
        <f>IF(F79="", "", VLOOKUP(F79, '[2]MASTER LIST'!$A:$N, 13, FALSE))</f>
        <v>U18</v>
      </c>
      <c r="L79" s="145" t="str">
        <f>IF(F79="", "", VLOOKUP(F79, '[2]MASTER LIST'!$A:$N, 10, FALSE))</f>
        <v>RISING PHOENIX AC</v>
      </c>
      <c r="M79" s="270"/>
    </row>
    <row r="80" spans="2:13" s="113" customFormat="1" ht="35.1" customHeight="1" x14ac:dyDescent="0.35">
      <c r="B80" s="103"/>
      <c r="C80" s="144"/>
      <c r="D80" s="223">
        <v>2351</v>
      </c>
      <c r="E80" s="212" t="s">
        <v>249</v>
      </c>
      <c r="F80" s="197">
        <v>1171</v>
      </c>
      <c r="G80" s="145" t="str">
        <f>IF(F80="", "", VLOOKUP(F80, '[2]MASTER LIST'!$A:$N, 2, FALSE))</f>
        <v>GUIELDARY</v>
      </c>
      <c r="H80" s="145" t="str">
        <f>IF(F80="", "", VLOOKUP(F80, '[2]MASTER LIST'!$A:$N, 3, FALSE))</f>
        <v>Lynnsha</v>
      </c>
      <c r="I80" s="146">
        <f>IF(F80="", "", VLOOKUP(F80, '[2]MASTER LIST'!$A:$N, 5, FALSE))</f>
        <v>39749</v>
      </c>
      <c r="J80" s="147" t="str">
        <f>IF(F80="", "", VLOOKUP(F80, '[2]MASTER LIST'!$A:$N, 4, FALSE))</f>
        <v>F</v>
      </c>
      <c r="K80" s="147" t="str">
        <f>IF(F80="", "", VLOOKUP(F80, '[2]MASTER LIST'!$A:$N, 13, FALSE))</f>
        <v>U18</v>
      </c>
      <c r="L80" s="145" t="str">
        <f>IF(F80="", "", VLOOKUP(F80, '[2]MASTER LIST'!$A:$N, 10, FALSE))</f>
        <v>RISING PHOENIX AC</v>
      </c>
      <c r="M80" s="270"/>
    </row>
    <row r="81" spans="2:15" s="113" customFormat="1" ht="35.1" customHeight="1" x14ac:dyDescent="0.35">
      <c r="B81" s="103"/>
      <c r="C81" s="144"/>
      <c r="D81" s="223">
        <v>2352</v>
      </c>
      <c r="E81" s="212" t="s">
        <v>249</v>
      </c>
      <c r="F81" s="197">
        <v>1584</v>
      </c>
      <c r="G81" s="145" t="str">
        <f>IF(F81="", "", VLOOKUP(F81, '[2]MASTER LIST'!$A:$N, 2, FALSE))</f>
        <v>HELENE</v>
      </c>
      <c r="H81" s="145" t="str">
        <f>IF(F81="", "", VLOOKUP(F81, '[2]MASTER LIST'!$A:$N, 3, FALSE))</f>
        <v>Hillary</v>
      </c>
      <c r="I81" s="146">
        <f>IF(F81="", "", VLOOKUP(F81, '[2]MASTER LIST'!$A:$N, 5, FALSE))</f>
        <v>39655</v>
      </c>
      <c r="J81" s="147" t="str">
        <f>IF(F81="", "", VLOOKUP(F81, '[2]MASTER LIST'!$A:$N, 4, FALSE))</f>
        <v>F</v>
      </c>
      <c r="K81" s="147" t="str">
        <f>IF(F81="", "", VLOOKUP(F81, '[2]MASTER LIST'!$A:$N, 13, FALSE))</f>
        <v>U18</v>
      </c>
      <c r="L81" s="145" t="str">
        <f>IF(F81="", "", VLOOKUP(F81, '[2]MASTER LIST'!$A:$N, 10, FALSE))</f>
        <v>RISING PHOENIX AC</v>
      </c>
      <c r="M81" s="270"/>
    </row>
    <row r="82" spans="2:15" s="113" customFormat="1" ht="35.1" customHeight="1" x14ac:dyDescent="0.35">
      <c r="B82" s="103"/>
      <c r="C82" s="144"/>
      <c r="D82" s="223"/>
      <c r="E82" s="212"/>
      <c r="F82" s="197"/>
      <c r="G82" s="145"/>
      <c r="H82" s="145"/>
      <c r="I82" s="146"/>
      <c r="J82" s="147"/>
      <c r="K82" s="147"/>
      <c r="L82" s="145"/>
      <c r="M82" s="270"/>
    </row>
    <row r="83" spans="2:15" s="113" customFormat="1" ht="35.1" customHeight="1" x14ac:dyDescent="0.35">
      <c r="B83" s="103"/>
      <c r="C83" s="144"/>
      <c r="D83" s="223">
        <v>2353</v>
      </c>
      <c r="E83" s="212" t="s">
        <v>249</v>
      </c>
      <c r="F83" s="197">
        <v>3679</v>
      </c>
      <c r="G83" s="145" t="str">
        <f>IF(F83="", "", VLOOKUP(F83, '[2]MASTER LIST'!$A:$N, 2, FALSE))</f>
        <v>COIFFIC</v>
      </c>
      <c r="H83" s="145" t="str">
        <f>IF(F83="", "", VLOOKUP(F83, '[2]MASTER LIST'!$A:$N, 3, FALSE))</f>
        <v>Dioanna</v>
      </c>
      <c r="I83" s="146">
        <f>IF(F83="", "", VLOOKUP(F83, '[2]MASTER LIST'!$A:$N, 5, FALSE))</f>
        <v>39975</v>
      </c>
      <c r="J83" s="147" t="str">
        <f>IF(F83="", "", VLOOKUP(F83, '[2]MASTER LIST'!$A:$N, 4, FALSE))</f>
        <v>F</v>
      </c>
      <c r="K83" s="147" t="str">
        <f>IF(F83="", "", VLOOKUP(F83, '[2]MASTER LIST'!$A:$N, 13, FALSE))</f>
        <v>U18</v>
      </c>
      <c r="L83" s="145" t="str">
        <f>IF(F83="", "", VLOOKUP(F83, '[2]MASTER LIST'!$A:$N, 10, FALSE))</f>
        <v>ROSE HILL AC</v>
      </c>
      <c r="M83" s="270"/>
    </row>
    <row r="84" spans="2:15" s="113" customFormat="1" ht="35.1" customHeight="1" x14ac:dyDescent="0.35">
      <c r="B84" s="103"/>
      <c r="C84" s="144"/>
      <c r="D84" s="223">
        <v>2354</v>
      </c>
      <c r="E84" s="212" t="s">
        <v>249</v>
      </c>
      <c r="F84" s="197">
        <v>3485</v>
      </c>
      <c r="G84" s="145" t="str">
        <f>IF(F84="", "", VLOOKUP(F84, '[2]MASTER LIST'!$A:$N, 2, FALSE))</f>
        <v>LESTE</v>
      </c>
      <c r="H84" s="145" t="str">
        <f>IF(F84="", "", VLOOKUP(F84, '[2]MASTER LIST'!$A:$N, 3, FALSE))</f>
        <v>Viviane</v>
      </c>
      <c r="I84" s="146">
        <f>IF(F84="", "", VLOOKUP(F84, '[2]MASTER LIST'!$A:$N, 5, FALSE))</f>
        <v>39933</v>
      </c>
      <c r="J84" s="147" t="str">
        <f>IF(F84="", "", VLOOKUP(F84, '[2]MASTER LIST'!$A:$N, 4, FALSE))</f>
        <v>F</v>
      </c>
      <c r="K84" s="147" t="str">
        <f>IF(F84="", "", VLOOKUP(F84, '[2]MASTER LIST'!$A:$N, 13, FALSE))</f>
        <v>U18</v>
      </c>
      <c r="L84" s="145" t="str">
        <f>IF(F84="", "", VLOOKUP(F84, '[2]MASTER LIST'!$A:$N, 10, FALSE))</f>
        <v>ROSE HILL AC</v>
      </c>
      <c r="M84" s="270"/>
    </row>
    <row r="85" spans="2:15" s="113" customFormat="1" ht="35.1" customHeight="1" x14ac:dyDescent="0.35">
      <c r="B85" s="103"/>
      <c r="C85" s="144"/>
      <c r="D85" s="223">
        <v>2355</v>
      </c>
      <c r="E85" s="212" t="s">
        <v>249</v>
      </c>
      <c r="F85" s="197">
        <v>1975</v>
      </c>
      <c r="G85" s="145" t="str">
        <f>IF(F85="", "", VLOOKUP(F85, '[2]MASTER LIST'!$A:$N, 2, FALSE))</f>
        <v>NABAB</v>
      </c>
      <c r="H85" s="145" t="str">
        <f>IF(F85="", "", VLOOKUP(F85, '[2]MASTER LIST'!$A:$N, 3, FALSE))</f>
        <v>Ludivine</v>
      </c>
      <c r="I85" s="146">
        <f>IF(F85="", "", VLOOKUP(F85, '[2]MASTER LIST'!$A:$N, 5, FALSE))</f>
        <v>40150</v>
      </c>
      <c r="J85" s="147" t="str">
        <f>IF(F85="", "", VLOOKUP(F85, '[2]MASTER LIST'!$A:$N, 4, FALSE))</f>
        <v>F</v>
      </c>
      <c r="K85" s="147" t="str">
        <f>IF(F85="", "", VLOOKUP(F85, '[2]MASTER LIST'!$A:$N, 13, FALSE))</f>
        <v>U18</v>
      </c>
      <c r="L85" s="145" t="str">
        <f>IF(F85="", "", VLOOKUP(F85, '[2]MASTER LIST'!$A:$N, 10, FALSE))</f>
        <v>ROSE HILL AC</v>
      </c>
      <c r="M85" s="270"/>
    </row>
    <row r="86" spans="2:15" s="113" customFormat="1" ht="35.1" customHeight="1" x14ac:dyDescent="0.35">
      <c r="B86" s="103"/>
      <c r="C86" s="144"/>
      <c r="D86" s="223">
        <v>2356</v>
      </c>
      <c r="E86" s="212" t="s">
        <v>249</v>
      </c>
      <c r="F86" s="197">
        <v>2351</v>
      </c>
      <c r="G86" s="145" t="str">
        <f>IF(F86="", "", VLOOKUP(F86, '[2]MASTER LIST'!$A:$N, 2, FALSE))</f>
        <v>PETIT</v>
      </c>
      <c r="H86" s="145" t="str">
        <f>IF(F86="", "", VLOOKUP(F86, '[2]MASTER LIST'!$A:$N, 3, FALSE))</f>
        <v>Anastasia</v>
      </c>
      <c r="I86" s="146">
        <f>IF(F86="", "", VLOOKUP(F86, '[2]MASTER LIST'!$A:$N, 5, FALSE))</f>
        <v>39968</v>
      </c>
      <c r="J86" s="147" t="str">
        <f>IF(F86="", "", VLOOKUP(F86, '[2]MASTER LIST'!$A:$N, 4, FALSE))</f>
        <v>F</v>
      </c>
      <c r="K86" s="147" t="str">
        <f>IF(F86="", "", VLOOKUP(F86, '[2]MASTER LIST'!$A:$N, 13, FALSE))</f>
        <v>U18</v>
      </c>
      <c r="L86" s="145" t="str">
        <f>IF(F86="", "", VLOOKUP(F86, '[2]MASTER LIST'!$A:$N, 10, FALSE))</f>
        <v>ROSE HILL AC</v>
      </c>
      <c r="M86" s="270"/>
      <c r="O86" s="173"/>
    </row>
    <row r="87" spans="2:15" s="113" customFormat="1" ht="35.1" customHeight="1" x14ac:dyDescent="0.35">
      <c r="B87" s="103"/>
      <c r="C87" s="144"/>
      <c r="D87" s="223">
        <v>2357</v>
      </c>
      <c r="E87" s="212" t="s">
        <v>249</v>
      </c>
      <c r="F87" s="197">
        <v>3138</v>
      </c>
      <c r="G87" s="145" t="str">
        <f>IF(F87="", "", VLOOKUP(F87, '[2]MASTER LIST'!$A:$N, 2, FALSE))</f>
        <v>PYANEE</v>
      </c>
      <c r="H87" s="145" t="str">
        <f>IF(F87="", "", VLOOKUP(F87, '[2]MASTER LIST'!$A:$N, 3, FALSE))</f>
        <v>Shannon</v>
      </c>
      <c r="I87" s="146">
        <f>IF(F87="", "", VLOOKUP(F87, '[2]MASTER LIST'!$A:$N, 5, FALSE))</f>
        <v>39783</v>
      </c>
      <c r="J87" s="147" t="str">
        <f>IF(F87="", "", VLOOKUP(F87, '[2]MASTER LIST'!$A:$N, 4, FALSE))</f>
        <v>F</v>
      </c>
      <c r="K87" s="147" t="str">
        <f>IF(F87="", "", VLOOKUP(F87, '[2]MASTER LIST'!$A:$N, 13, FALSE))</f>
        <v>U18</v>
      </c>
      <c r="L87" s="145" t="str">
        <f>IF(F87="", "", VLOOKUP(F87, '[2]MASTER LIST'!$A:$N, 10, FALSE))</f>
        <v>ROSE HILL AC</v>
      </c>
      <c r="M87" s="270"/>
    </row>
    <row r="88" spans="2:15" s="113" customFormat="1" ht="35.1" customHeight="1" x14ac:dyDescent="0.35">
      <c r="B88" s="103"/>
      <c r="C88" s="144"/>
      <c r="D88" s="223"/>
      <c r="E88" s="212"/>
      <c r="F88" s="197"/>
      <c r="G88" s="145"/>
      <c r="H88" s="145"/>
      <c r="I88" s="146"/>
      <c r="J88" s="147"/>
      <c r="K88" s="147"/>
      <c r="L88" s="145"/>
      <c r="M88" s="270"/>
    </row>
    <row r="89" spans="2:15" s="113" customFormat="1" ht="35.1" customHeight="1" x14ac:dyDescent="0.35">
      <c r="B89" s="103"/>
      <c r="C89" s="144"/>
      <c r="D89" s="223">
        <v>2358</v>
      </c>
      <c r="E89" s="212" t="s">
        <v>249</v>
      </c>
      <c r="F89" s="197">
        <v>3831</v>
      </c>
      <c r="G89" s="145" t="str">
        <f>IF(F89="", "", VLOOKUP(F89, '[2]MASTER LIST'!$A:$N, 2, FALSE))</f>
        <v xml:space="preserve">FORTUNO </v>
      </c>
      <c r="H89" s="145" t="str">
        <f>IF(F89="", "", VLOOKUP(F89, '[2]MASTER LIST'!$A:$N, 3, FALSE))</f>
        <v>Evangeline</v>
      </c>
      <c r="I89" s="146">
        <f>IF(F89="", "", VLOOKUP(F89, '[2]MASTER LIST'!$A:$N, 5, FALSE))</f>
        <v>40096</v>
      </c>
      <c r="J89" s="147" t="str">
        <f>IF(F89="", "", VLOOKUP(F89, '[2]MASTER LIST'!$A:$N, 4, FALSE))</f>
        <v>F</v>
      </c>
      <c r="K89" s="147" t="str">
        <f>IF(F89="", "", VLOOKUP(F89, '[2]MASTER LIST'!$A:$N, 13, FALSE))</f>
        <v>U18</v>
      </c>
      <c r="L89" s="145" t="str">
        <f>IF(F89="", "", VLOOKUP(F89, '[2]MASTER LIST'!$A:$N, 10, FALSE))</f>
        <v>SOUILLAC AC</v>
      </c>
      <c r="M89" s="270"/>
    </row>
    <row r="90" spans="2:15" s="113" customFormat="1" ht="35.1" customHeight="1" x14ac:dyDescent="0.35">
      <c r="B90" s="103"/>
      <c r="C90" s="144"/>
      <c r="D90" s="223">
        <v>2359</v>
      </c>
      <c r="E90" s="212" t="s">
        <v>249</v>
      </c>
      <c r="F90" s="197">
        <v>3638</v>
      </c>
      <c r="G90" s="145" t="str">
        <f>IF(F90="", "", VLOOKUP(F90, '[2]MASTER LIST'!$A:$N, 2, FALSE))</f>
        <v>PHILIBERT</v>
      </c>
      <c r="H90" s="145" t="str">
        <f>IF(F90="", "", VLOOKUP(F90, '[2]MASTER LIST'!$A:$N, 3, FALSE))</f>
        <v>Marie Jade Camellia</v>
      </c>
      <c r="I90" s="146">
        <f>IF(F90="", "", VLOOKUP(F90, '[2]MASTER LIST'!$A:$N, 5, FALSE))</f>
        <v>40007</v>
      </c>
      <c r="J90" s="147" t="str">
        <f>IF(F90="", "", VLOOKUP(F90, '[2]MASTER LIST'!$A:$N, 4, FALSE))</f>
        <v>F</v>
      </c>
      <c r="K90" s="147" t="str">
        <f>IF(F90="", "", VLOOKUP(F90, '[2]MASTER LIST'!$A:$N, 13, FALSE))</f>
        <v>U18</v>
      </c>
      <c r="L90" s="145" t="str">
        <f>IF(F90="", "", VLOOKUP(F90, '[2]MASTER LIST'!$A:$N, 10, FALSE))</f>
        <v>SOUILLAC AC</v>
      </c>
      <c r="M90" s="270"/>
    </row>
    <row r="91" spans="2:15" s="113" customFormat="1" ht="35.1" customHeight="1" x14ac:dyDescent="0.35">
      <c r="B91" s="103"/>
      <c r="C91" s="144"/>
      <c r="D91" s="223">
        <v>2365</v>
      </c>
      <c r="E91" s="212"/>
      <c r="F91" s="197"/>
      <c r="G91" s="145" t="s">
        <v>2653</v>
      </c>
      <c r="H91" s="145" t="s">
        <v>7130</v>
      </c>
      <c r="I91" s="146"/>
      <c r="J91" s="147" t="s">
        <v>201</v>
      </c>
      <c r="K91" s="147" t="s">
        <v>175</v>
      </c>
      <c r="L91" s="145" t="s">
        <v>13</v>
      </c>
      <c r="M91" s="270"/>
    </row>
    <row r="92" spans="2:15" s="113" customFormat="1" ht="35.1" customHeight="1" x14ac:dyDescent="0.35">
      <c r="B92" s="103"/>
      <c r="C92" s="144"/>
      <c r="D92" s="223">
        <v>2360</v>
      </c>
      <c r="E92" s="212" t="s">
        <v>249</v>
      </c>
      <c r="F92" s="197">
        <v>4245</v>
      </c>
      <c r="G92" s="145" t="str">
        <f>IF(F92="", "", VLOOKUP(F92, '[2]MASTER LIST'!$A:$N, 2, FALSE))</f>
        <v>RAMANAH</v>
      </c>
      <c r="H92" s="145" t="str">
        <f>IF(F92="", "", VLOOKUP(F92, '[2]MASTER LIST'!$A:$N, 3, FALSE))</f>
        <v xml:space="preserve">Maëvah </v>
      </c>
      <c r="I92" s="146" t="str">
        <f>IF(F92="", "", VLOOKUP(F92, '[2]MASTER LIST'!$A:$N, 5, FALSE))</f>
        <v>15/04/2008</v>
      </c>
      <c r="J92" s="147" t="str">
        <f>IF(F92="", "", VLOOKUP(F92, '[2]MASTER LIST'!$A:$N, 4, FALSE))</f>
        <v>F</v>
      </c>
      <c r="K92" s="147" t="str">
        <f>IF(F92="", "", VLOOKUP(F92, '[2]MASTER LIST'!$A:$N, 13, FALSE))</f>
        <v>U18</v>
      </c>
      <c r="L92" s="145" t="str">
        <f>IF(F92="", "", VLOOKUP(F92, '[2]MASTER LIST'!$A:$N, 10, FALSE))</f>
        <v>SOUILLAC AC</v>
      </c>
      <c r="M92" s="270"/>
    </row>
    <row r="93" spans="2:15" s="113" customFormat="1" ht="35.1" customHeight="1" x14ac:dyDescent="0.35">
      <c r="B93" s="103"/>
      <c r="C93" s="144"/>
      <c r="D93" s="223">
        <v>2361</v>
      </c>
      <c r="E93" s="212" t="s">
        <v>249</v>
      </c>
      <c r="F93" s="197">
        <v>1806</v>
      </c>
      <c r="G93" s="145" t="str">
        <f>IF(F93="", "", VLOOKUP(F93, '[2]MASTER LIST'!$A:$N, 2, FALSE))</f>
        <v>SARA</v>
      </c>
      <c r="H93" s="145" t="str">
        <f>IF(F93="", "", VLOOKUP(F93, '[2]MASTER LIST'!$A:$N, 3, FALSE))</f>
        <v>Ilona</v>
      </c>
      <c r="I93" s="146">
        <f>IF(F93="", "", VLOOKUP(F93, '[2]MASTER LIST'!$A:$N, 5, FALSE))</f>
        <v>39757</v>
      </c>
      <c r="J93" s="147" t="str">
        <f>IF(F93="", "", VLOOKUP(F93, '[2]MASTER LIST'!$A:$N, 4, FALSE))</f>
        <v>F</v>
      </c>
      <c r="K93" s="147" t="str">
        <f>IF(F93="", "", VLOOKUP(F93, '[2]MASTER LIST'!$A:$N, 13, FALSE))</f>
        <v>U18</v>
      </c>
      <c r="L93" s="145" t="str">
        <f>IF(F93="", "", VLOOKUP(F93, '[2]MASTER LIST'!$A:$N, 10, FALSE))</f>
        <v>SOUILLAC AC</v>
      </c>
      <c r="M93" s="270"/>
    </row>
    <row r="94" spans="2:15" s="113" customFormat="1" ht="35.1" customHeight="1" x14ac:dyDescent="0.35">
      <c r="B94" s="103"/>
      <c r="C94" s="144"/>
      <c r="D94" s="223">
        <v>2362</v>
      </c>
      <c r="E94" s="212" t="s">
        <v>249</v>
      </c>
      <c r="F94" s="197">
        <v>3828</v>
      </c>
      <c r="G94" s="145" t="str">
        <f>IF(F94="", "", VLOOKUP(F94, '[2]MASTER LIST'!$A:$N, 2, FALSE))</f>
        <v>VICTORINE</v>
      </c>
      <c r="H94" s="145" t="str">
        <f>IF(F94="", "", VLOOKUP(F94, '[2]MASTER LIST'!$A:$N, 3, FALSE))</f>
        <v>Anna Alicia Keisha</v>
      </c>
      <c r="I94" s="146">
        <f>IF(F94="", "", VLOOKUP(F94, '[2]MASTER LIST'!$A:$N, 5, FALSE))</f>
        <v>39849</v>
      </c>
      <c r="J94" s="147" t="str">
        <f>IF(F94="", "", VLOOKUP(F94, '[2]MASTER LIST'!$A:$N, 4, FALSE))</f>
        <v>F</v>
      </c>
      <c r="K94" s="147" t="str">
        <f>IF(F94="", "", VLOOKUP(F94, '[2]MASTER LIST'!$A:$N, 13, FALSE))</f>
        <v>U18</v>
      </c>
      <c r="L94" s="145" t="str">
        <f>IF(F94="", "", VLOOKUP(F94, '[2]MASTER LIST'!$A:$N, 10, FALSE))</f>
        <v>SOUILLAC AC</v>
      </c>
      <c r="M94" s="270"/>
    </row>
    <row r="95" spans="2:15" s="113" customFormat="1" ht="35.1" customHeight="1" x14ac:dyDescent="0.35">
      <c r="B95" s="103"/>
      <c r="C95" s="144"/>
      <c r="D95" s="223"/>
      <c r="E95" s="212"/>
      <c r="F95" s="197"/>
      <c r="G95" s="145"/>
      <c r="H95" s="145"/>
      <c r="I95" s="146"/>
      <c r="J95" s="147"/>
      <c r="K95" s="147"/>
      <c r="L95" s="145"/>
      <c r="M95" s="270"/>
    </row>
    <row r="96" spans="2:15" s="113" customFormat="1" ht="35.1" customHeight="1" x14ac:dyDescent="0.35">
      <c r="B96" s="103"/>
      <c r="C96" s="144"/>
      <c r="D96" s="223">
        <v>2366</v>
      </c>
      <c r="E96" s="212"/>
      <c r="F96" s="197"/>
      <c r="G96" s="145" t="s">
        <v>6192</v>
      </c>
      <c r="H96" s="145" t="s">
        <v>6193</v>
      </c>
      <c r="I96" s="146"/>
      <c r="J96" s="147" t="s">
        <v>201</v>
      </c>
      <c r="K96" s="147" t="s">
        <v>175</v>
      </c>
      <c r="L96" s="145" t="s">
        <v>7118</v>
      </c>
      <c r="M96" s="270"/>
    </row>
    <row r="97" spans="2:13" s="113" customFormat="1" ht="35.1" customHeight="1" x14ac:dyDescent="0.35">
      <c r="B97" s="103"/>
      <c r="C97" s="279"/>
      <c r="D97" s="281"/>
      <c r="E97" s="313"/>
      <c r="F97" s="314"/>
      <c r="G97" s="280"/>
      <c r="H97" s="280"/>
      <c r="I97" s="281"/>
      <c r="J97" s="281"/>
      <c r="K97" s="281"/>
      <c r="L97" s="280"/>
      <c r="M97" s="307"/>
    </row>
    <row r="98" spans="2:13" s="113" customFormat="1" ht="35.1" customHeight="1" x14ac:dyDescent="0.35">
      <c r="B98" s="103"/>
      <c r="C98" s="188"/>
      <c r="D98" s="190"/>
      <c r="E98" s="297"/>
      <c r="F98" s="199"/>
      <c r="G98" s="189"/>
      <c r="H98" s="189"/>
      <c r="I98" s="190"/>
      <c r="J98" s="190"/>
      <c r="K98" s="190"/>
      <c r="L98" s="189"/>
      <c r="M98" s="307"/>
    </row>
  </sheetData>
  <sortState xmlns:xlrd2="http://schemas.microsoft.com/office/spreadsheetml/2017/richdata2" ref="C10:M97">
    <sortCondition ref="L10:L97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52"/>
  <sheetViews>
    <sheetView topLeftCell="C7" zoomScale="66" zoomScaleNormal="66" workbookViewId="0">
      <selection activeCell="L37" sqref="L3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5.7109375" style="91" customWidth="1"/>
    <col min="8" max="8" width="28.710937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349" t="s">
        <v>7145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3" spans="1:15" ht="15" customHeight="1" x14ac:dyDescent="0.25"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5" ht="33.75" x14ac:dyDescent="0.5">
      <c r="B4" s="143"/>
      <c r="C4" s="143"/>
      <c r="D4" s="349" t="s">
        <v>7102</v>
      </c>
      <c r="E4" s="349"/>
      <c r="F4" s="349"/>
      <c r="G4" s="349"/>
      <c r="H4" s="349"/>
      <c r="I4" s="349"/>
      <c r="J4" s="349"/>
      <c r="K4" s="349"/>
      <c r="L4" s="349"/>
      <c r="M4" s="349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346" t="s">
        <v>7146</v>
      </c>
      <c r="C6" s="346"/>
      <c r="D6" s="346"/>
      <c r="E6" s="346"/>
      <c r="F6" s="346"/>
      <c r="G6" s="346"/>
      <c r="H6" s="346"/>
      <c r="I6" s="346"/>
      <c r="J6" s="346"/>
      <c r="K6" s="346"/>
      <c r="L6" s="348" t="s">
        <v>7147</v>
      </c>
      <c r="M6" s="348"/>
      <c r="N6" s="142"/>
      <c r="O6" s="142"/>
    </row>
    <row r="7" spans="1:15" ht="28.5" x14ac:dyDescent="0.45">
      <c r="B7" s="76"/>
      <c r="C7" s="342" t="s">
        <v>7148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47" t="s">
        <v>7161</v>
      </c>
      <c r="M8" s="95"/>
      <c r="N8" s="196"/>
    </row>
    <row r="9" spans="1:15" ht="15.75" thickBot="1" x14ac:dyDescent="0.3">
      <c r="B9" s="79"/>
      <c r="C9" s="326"/>
      <c r="D9" s="327"/>
      <c r="E9" s="327"/>
      <c r="F9" s="327"/>
      <c r="G9" s="328"/>
      <c r="H9" s="328"/>
      <c r="I9" s="327"/>
      <c r="J9" s="327"/>
      <c r="K9" s="327"/>
      <c r="L9" s="328"/>
      <c r="M9" s="329"/>
    </row>
    <row r="10" spans="1:15" s="87" customFormat="1" ht="38.450000000000003" customHeight="1" thickBot="1" x14ac:dyDescent="0.4">
      <c r="B10" s="81" t="s">
        <v>199</v>
      </c>
      <c r="C10" s="168" t="s">
        <v>7100</v>
      </c>
      <c r="D10" s="151" t="s">
        <v>200</v>
      </c>
      <c r="E10" s="290" t="s">
        <v>68</v>
      </c>
      <c r="F10" s="290" t="s">
        <v>183</v>
      </c>
      <c r="G10" s="291" t="s">
        <v>0</v>
      </c>
      <c r="H10" s="291" t="s">
        <v>47</v>
      </c>
      <c r="I10" s="151" t="s">
        <v>49</v>
      </c>
      <c r="J10" s="151" t="s">
        <v>48</v>
      </c>
      <c r="K10" s="151" t="s">
        <v>1</v>
      </c>
      <c r="L10" s="291" t="s">
        <v>50</v>
      </c>
      <c r="M10" s="315" t="s">
        <v>7099</v>
      </c>
    </row>
    <row r="11" spans="1:15" s="87" customFormat="1" ht="39.950000000000003" customHeight="1" x14ac:dyDescent="0.35">
      <c r="B11" s="181"/>
      <c r="C11" s="204"/>
      <c r="D11" s="310">
        <v>1600</v>
      </c>
      <c r="E11" s="311" t="s">
        <v>250</v>
      </c>
      <c r="F11" s="311">
        <v>1601</v>
      </c>
      <c r="G11" s="221" t="s">
        <v>2619</v>
      </c>
      <c r="H11" s="221" t="s">
        <v>2625</v>
      </c>
      <c r="I11" s="205">
        <v>39116</v>
      </c>
      <c r="J11" s="206" t="s">
        <v>201</v>
      </c>
      <c r="K11" s="206" t="s">
        <v>396</v>
      </c>
      <c r="L11" s="221" t="s">
        <v>64</v>
      </c>
      <c r="M11" s="316"/>
    </row>
    <row r="12" spans="1:15" s="87" customFormat="1" ht="39.950000000000003" customHeight="1" x14ac:dyDescent="0.35">
      <c r="A12"/>
      <c r="B12" s="244"/>
      <c r="C12" s="222"/>
      <c r="D12" s="224">
        <v>1623</v>
      </c>
      <c r="E12" s="212"/>
      <c r="F12" s="212"/>
      <c r="G12" s="213" t="s">
        <v>2697</v>
      </c>
      <c r="H12" s="213" t="s">
        <v>2698</v>
      </c>
      <c r="I12" s="214"/>
      <c r="J12" s="215" t="s">
        <v>201</v>
      </c>
      <c r="K12" s="215" t="s">
        <v>396</v>
      </c>
      <c r="L12" s="213" t="s">
        <v>64</v>
      </c>
      <c r="M12" s="203"/>
    </row>
    <row r="13" spans="1:15" s="87" customFormat="1" ht="39.950000000000003" customHeight="1" x14ac:dyDescent="0.35">
      <c r="A13"/>
      <c r="B13" s="244"/>
      <c r="C13" s="222"/>
      <c r="D13" s="224"/>
      <c r="E13" s="212"/>
      <c r="F13" s="212"/>
      <c r="G13" s="213"/>
      <c r="H13" s="213"/>
      <c r="I13" s="214"/>
      <c r="J13" s="215"/>
      <c r="K13" s="215"/>
      <c r="L13" s="213"/>
      <c r="M13" s="203"/>
    </row>
    <row r="14" spans="1:15" s="87" customFormat="1" ht="39.950000000000003" customHeight="1" x14ac:dyDescent="0.35">
      <c r="A14"/>
      <c r="B14" s="244"/>
      <c r="C14" s="144"/>
      <c r="D14" s="223">
        <v>1601</v>
      </c>
      <c r="E14" s="197" t="s">
        <v>250</v>
      </c>
      <c r="F14" s="197">
        <v>2709</v>
      </c>
      <c r="G14" s="145" t="s">
        <v>3646</v>
      </c>
      <c r="H14" s="145" t="s">
        <v>3647</v>
      </c>
      <c r="I14" s="146">
        <v>39191</v>
      </c>
      <c r="J14" s="147" t="s">
        <v>201</v>
      </c>
      <c r="K14" s="147" t="s">
        <v>396</v>
      </c>
      <c r="L14" s="145" t="s">
        <v>24</v>
      </c>
      <c r="M14" s="317"/>
    </row>
    <row r="15" spans="1:15" s="87" customFormat="1" ht="39.950000000000003" customHeight="1" x14ac:dyDescent="0.35">
      <c r="A15"/>
      <c r="B15" s="244"/>
      <c r="C15" s="222"/>
      <c r="D15" s="224">
        <v>1602</v>
      </c>
      <c r="E15" s="212" t="s">
        <v>250</v>
      </c>
      <c r="F15" s="212">
        <v>3891</v>
      </c>
      <c r="G15" s="213" t="s">
        <v>5588</v>
      </c>
      <c r="H15" s="213" t="s">
        <v>5589</v>
      </c>
      <c r="I15" s="214" t="s">
        <v>5590</v>
      </c>
      <c r="J15" s="215" t="s">
        <v>201</v>
      </c>
      <c r="K15" s="215" t="s">
        <v>396</v>
      </c>
      <c r="L15" s="213" t="s">
        <v>24</v>
      </c>
      <c r="M15" s="203"/>
    </row>
    <row r="16" spans="1:15" s="87" customFormat="1" ht="39.950000000000003" customHeight="1" x14ac:dyDescent="0.35">
      <c r="A16"/>
      <c r="B16" s="244"/>
      <c r="C16" s="222"/>
      <c r="D16" s="224"/>
      <c r="E16" s="212"/>
      <c r="F16" s="212"/>
      <c r="G16" s="213"/>
      <c r="H16" s="213"/>
      <c r="I16" s="214"/>
      <c r="J16" s="215"/>
      <c r="K16" s="215"/>
      <c r="L16" s="213"/>
      <c r="M16" s="203"/>
    </row>
    <row r="17" spans="1:13" ht="39.950000000000003" customHeight="1" x14ac:dyDescent="0.35">
      <c r="B17" s="88"/>
      <c r="C17" s="144"/>
      <c r="D17" s="223">
        <v>1603</v>
      </c>
      <c r="E17" s="212" t="s">
        <v>250</v>
      </c>
      <c r="F17" s="197">
        <v>2062</v>
      </c>
      <c r="G17" s="145" t="s">
        <v>1408</v>
      </c>
      <c r="H17" s="145" t="s">
        <v>7139</v>
      </c>
      <c r="I17" s="146">
        <v>38898</v>
      </c>
      <c r="J17" s="147" t="s">
        <v>201</v>
      </c>
      <c r="K17" s="147" t="s">
        <v>396</v>
      </c>
      <c r="L17" s="145" t="s">
        <v>9</v>
      </c>
      <c r="M17" s="317"/>
    </row>
    <row r="18" spans="1:13" ht="39.950000000000003" customHeight="1" x14ac:dyDescent="0.35">
      <c r="B18" s="88"/>
      <c r="C18" s="144"/>
      <c r="D18" s="223"/>
      <c r="E18" s="212"/>
      <c r="F18" s="197"/>
      <c r="G18" s="145"/>
      <c r="H18" s="145"/>
      <c r="I18" s="146"/>
      <c r="J18" s="147"/>
      <c r="K18" s="147"/>
      <c r="L18" s="145"/>
      <c r="M18" s="317"/>
    </row>
    <row r="19" spans="1:13" ht="39.950000000000003" customHeight="1" x14ac:dyDescent="0.35">
      <c r="B19" s="88"/>
      <c r="C19" s="144"/>
      <c r="D19" s="223">
        <v>1604</v>
      </c>
      <c r="E19" s="212" t="s">
        <v>250</v>
      </c>
      <c r="F19" s="197">
        <v>3964</v>
      </c>
      <c r="G19" s="145" t="s">
        <v>5747</v>
      </c>
      <c r="H19" s="145" t="s">
        <v>5795</v>
      </c>
      <c r="I19" s="146">
        <v>38936</v>
      </c>
      <c r="J19" s="147" t="s">
        <v>201</v>
      </c>
      <c r="K19" s="147" t="s">
        <v>396</v>
      </c>
      <c r="L19" s="145" t="s">
        <v>7174</v>
      </c>
      <c r="M19" s="317"/>
    </row>
    <row r="20" spans="1:13" ht="39.950000000000003" customHeight="1" x14ac:dyDescent="0.35">
      <c r="B20" s="88"/>
      <c r="C20" s="144"/>
      <c r="D20" s="223">
        <v>1605</v>
      </c>
      <c r="E20" s="212" t="s">
        <v>250</v>
      </c>
      <c r="F20" s="197">
        <v>3239</v>
      </c>
      <c r="G20" s="145" t="s">
        <v>2323</v>
      </c>
      <c r="H20" s="145" t="s">
        <v>2324</v>
      </c>
      <c r="I20" s="146">
        <v>38849</v>
      </c>
      <c r="J20" s="147" t="s">
        <v>201</v>
      </c>
      <c r="K20" s="147" t="s">
        <v>396</v>
      </c>
      <c r="L20" s="145" t="s">
        <v>7175</v>
      </c>
      <c r="M20" s="317"/>
    </row>
    <row r="21" spans="1:13" ht="39.950000000000003" customHeight="1" x14ac:dyDescent="0.35">
      <c r="A21" s="87"/>
      <c r="B21" s="231"/>
      <c r="C21" s="144"/>
      <c r="D21" s="223">
        <v>1606</v>
      </c>
      <c r="E21" s="212" t="s">
        <v>250</v>
      </c>
      <c r="F21" s="197">
        <v>4232</v>
      </c>
      <c r="G21" s="145" t="s">
        <v>1415</v>
      </c>
      <c r="H21" s="145" t="s">
        <v>1248</v>
      </c>
      <c r="I21" s="146">
        <v>39378</v>
      </c>
      <c r="J21" s="147" t="s">
        <v>201</v>
      </c>
      <c r="K21" s="147" t="s">
        <v>396</v>
      </c>
      <c r="L21" s="145" t="s">
        <v>7174</v>
      </c>
      <c r="M21" s="203"/>
    </row>
    <row r="22" spans="1:13" ht="39.950000000000003" customHeight="1" x14ac:dyDescent="0.35">
      <c r="A22" s="87"/>
      <c r="B22" s="231"/>
      <c r="C22" s="144"/>
      <c r="D22" s="223"/>
      <c r="E22" s="212"/>
      <c r="F22" s="197"/>
      <c r="G22" s="145"/>
      <c r="H22" s="145"/>
      <c r="I22" s="146"/>
      <c r="J22" s="147"/>
      <c r="K22" s="147"/>
      <c r="L22" s="145"/>
      <c r="M22" s="203"/>
    </row>
    <row r="23" spans="1:13" ht="39.950000000000003" customHeight="1" x14ac:dyDescent="0.35">
      <c r="B23" s="88"/>
      <c r="C23" s="144"/>
      <c r="D23" s="223">
        <v>1607</v>
      </c>
      <c r="E23" s="212" t="s">
        <v>250</v>
      </c>
      <c r="F23" s="197">
        <v>2079</v>
      </c>
      <c r="G23" s="145" t="s">
        <v>1437</v>
      </c>
      <c r="H23" s="145" t="s">
        <v>1438</v>
      </c>
      <c r="I23" s="146">
        <v>38833</v>
      </c>
      <c r="J23" s="147" t="s">
        <v>201</v>
      </c>
      <c r="K23" s="147" t="s">
        <v>396</v>
      </c>
      <c r="L23" s="145" t="s">
        <v>60</v>
      </c>
      <c r="M23" s="203"/>
    </row>
    <row r="24" spans="1:13" ht="39.950000000000003" customHeight="1" x14ac:dyDescent="0.35">
      <c r="B24" s="88"/>
      <c r="C24" s="144"/>
      <c r="D24" s="223"/>
      <c r="E24" s="212"/>
      <c r="F24" s="197"/>
      <c r="G24" s="145"/>
      <c r="H24" s="145"/>
      <c r="I24" s="146"/>
      <c r="J24" s="147"/>
      <c r="K24" s="147"/>
      <c r="L24" s="145"/>
      <c r="M24" s="203"/>
    </row>
    <row r="25" spans="1:13" ht="39.950000000000003" customHeight="1" x14ac:dyDescent="0.35">
      <c r="B25" s="88"/>
      <c r="C25" s="144"/>
      <c r="D25" s="223">
        <v>1608</v>
      </c>
      <c r="E25" s="212" t="s">
        <v>250</v>
      </c>
      <c r="F25" s="197">
        <v>1272</v>
      </c>
      <c r="G25" s="145" t="s">
        <v>586</v>
      </c>
      <c r="H25" s="145" t="s">
        <v>587</v>
      </c>
      <c r="I25" s="146">
        <v>39057</v>
      </c>
      <c r="J25" s="147" t="s">
        <v>201</v>
      </c>
      <c r="K25" s="147" t="s">
        <v>396</v>
      </c>
      <c r="L25" s="145" t="s">
        <v>55</v>
      </c>
      <c r="M25" s="203"/>
    </row>
    <row r="26" spans="1:13" ht="39.950000000000003" customHeight="1" x14ac:dyDescent="0.35">
      <c r="A26" s="87"/>
      <c r="B26" s="231"/>
      <c r="C26" s="144"/>
      <c r="D26" s="223">
        <v>1609</v>
      </c>
      <c r="E26" s="212" t="s">
        <v>250</v>
      </c>
      <c r="F26" s="197">
        <v>3846</v>
      </c>
      <c r="G26" s="145" t="s">
        <v>1814</v>
      </c>
      <c r="H26" s="145" t="s">
        <v>5504</v>
      </c>
      <c r="I26" s="146">
        <v>39373</v>
      </c>
      <c r="J26" s="147" t="s">
        <v>201</v>
      </c>
      <c r="K26" s="147" t="s">
        <v>396</v>
      </c>
      <c r="L26" s="145" t="s">
        <v>55</v>
      </c>
      <c r="M26" s="203"/>
    </row>
    <row r="27" spans="1:13" ht="39.950000000000003" customHeight="1" x14ac:dyDescent="0.35">
      <c r="B27" s="88"/>
      <c r="C27" s="144"/>
      <c r="D27" s="223">
        <v>1610</v>
      </c>
      <c r="E27" s="212" t="s">
        <v>250</v>
      </c>
      <c r="F27" s="197">
        <v>3538</v>
      </c>
      <c r="G27" s="145" t="s">
        <v>4180</v>
      </c>
      <c r="H27" s="145" t="s">
        <v>4181</v>
      </c>
      <c r="I27" s="146">
        <v>39160</v>
      </c>
      <c r="J27" s="147" t="s">
        <v>201</v>
      </c>
      <c r="K27" s="147" t="s">
        <v>396</v>
      </c>
      <c r="L27" s="145" t="s">
        <v>55</v>
      </c>
      <c r="M27" s="203"/>
    </row>
    <row r="28" spans="1:13" ht="39.950000000000003" customHeight="1" x14ac:dyDescent="0.35">
      <c r="B28" s="88"/>
      <c r="C28" s="144"/>
      <c r="D28" s="223"/>
      <c r="E28" s="212"/>
      <c r="F28" s="197"/>
      <c r="G28" s="145"/>
      <c r="H28" s="145"/>
      <c r="I28" s="146"/>
      <c r="J28" s="147"/>
      <c r="K28" s="147"/>
      <c r="L28" s="145"/>
      <c r="M28" s="203"/>
    </row>
    <row r="29" spans="1:13" ht="39.950000000000003" customHeight="1" x14ac:dyDescent="0.35">
      <c r="B29" s="88"/>
      <c r="C29" s="144"/>
      <c r="D29" s="223">
        <v>1611</v>
      </c>
      <c r="E29" s="212" t="s">
        <v>250</v>
      </c>
      <c r="F29" s="197">
        <v>4386</v>
      </c>
      <c r="G29" s="145" t="s">
        <v>7067</v>
      </c>
      <c r="H29" s="145" t="s">
        <v>7068</v>
      </c>
      <c r="I29" s="146">
        <v>39274</v>
      </c>
      <c r="J29" s="147" t="s">
        <v>201</v>
      </c>
      <c r="K29" s="147" t="s">
        <v>396</v>
      </c>
      <c r="L29" s="145" t="s">
        <v>40</v>
      </c>
      <c r="M29" s="203"/>
    </row>
    <row r="30" spans="1:13" ht="39.950000000000003" customHeight="1" x14ac:dyDescent="0.35">
      <c r="B30" s="88"/>
      <c r="C30" s="144"/>
      <c r="D30" s="223"/>
      <c r="E30" s="212"/>
      <c r="F30" s="197"/>
      <c r="G30" s="145"/>
      <c r="H30" s="145"/>
      <c r="I30" s="146"/>
      <c r="J30" s="147"/>
      <c r="K30" s="147"/>
      <c r="L30" s="145"/>
      <c r="M30" s="203"/>
    </row>
    <row r="31" spans="1:13" ht="39.950000000000003" customHeight="1" x14ac:dyDescent="0.35">
      <c r="B31" s="88"/>
      <c r="C31" s="144"/>
      <c r="D31" s="223">
        <v>1612</v>
      </c>
      <c r="E31" s="212" t="s">
        <v>250</v>
      </c>
      <c r="F31" s="197">
        <v>4210</v>
      </c>
      <c r="G31" s="145" t="s">
        <v>6632</v>
      </c>
      <c r="H31" s="145" t="s">
        <v>6635</v>
      </c>
      <c r="I31" s="146">
        <v>39054</v>
      </c>
      <c r="J31" s="147" t="s">
        <v>201</v>
      </c>
      <c r="K31" s="147" t="s">
        <v>396</v>
      </c>
      <c r="L31" s="145" t="s">
        <v>7151</v>
      </c>
      <c r="M31" s="203"/>
    </row>
    <row r="32" spans="1:13" ht="39.950000000000003" customHeight="1" x14ac:dyDescent="0.35">
      <c r="B32" s="88"/>
      <c r="C32" s="144"/>
      <c r="D32" s="223">
        <v>1613</v>
      </c>
      <c r="E32" s="212" t="s">
        <v>250</v>
      </c>
      <c r="F32" s="197">
        <v>3764</v>
      </c>
      <c r="G32" s="145" t="s">
        <v>2368</v>
      </c>
      <c r="H32" s="145" t="s">
        <v>5231</v>
      </c>
      <c r="I32" s="146">
        <v>39372</v>
      </c>
      <c r="J32" s="147" t="s">
        <v>201</v>
      </c>
      <c r="K32" s="147" t="s">
        <v>396</v>
      </c>
      <c r="L32" s="145" t="s">
        <v>7151</v>
      </c>
      <c r="M32" s="203"/>
    </row>
    <row r="33" spans="1:13" ht="39.950000000000003" customHeight="1" x14ac:dyDescent="0.35">
      <c r="B33" s="88"/>
      <c r="C33" s="144"/>
      <c r="D33" s="223">
        <v>1614</v>
      </c>
      <c r="E33" s="212" t="s">
        <v>250</v>
      </c>
      <c r="F33" s="197">
        <v>4194</v>
      </c>
      <c r="G33" s="145" t="s">
        <v>1863</v>
      </c>
      <c r="H33" s="145" t="s">
        <v>6574</v>
      </c>
      <c r="I33" s="146">
        <v>39382</v>
      </c>
      <c r="J33" s="147" t="s">
        <v>201</v>
      </c>
      <c r="K33" s="147" t="s">
        <v>396</v>
      </c>
      <c r="L33" s="145" t="s">
        <v>7151</v>
      </c>
      <c r="M33" s="203"/>
    </row>
    <row r="34" spans="1:13" ht="39.950000000000003" customHeight="1" x14ac:dyDescent="0.35">
      <c r="B34" s="88"/>
      <c r="C34" s="144"/>
      <c r="D34" s="223">
        <v>1615</v>
      </c>
      <c r="E34" s="212" t="s">
        <v>250</v>
      </c>
      <c r="F34" s="197">
        <v>3167</v>
      </c>
      <c r="G34" s="145" t="s">
        <v>2115</v>
      </c>
      <c r="H34" s="145" t="s">
        <v>2116</v>
      </c>
      <c r="I34" s="146">
        <v>39428</v>
      </c>
      <c r="J34" s="147" t="s">
        <v>201</v>
      </c>
      <c r="K34" s="147" t="s">
        <v>396</v>
      </c>
      <c r="L34" s="145" t="s">
        <v>7151</v>
      </c>
      <c r="M34" s="203"/>
    </row>
    <row r="35" spans="1:13" ht="39.950000000000003" customHeight="1" x14ac:dyDescent="0.35">
      <c r="B35" s="88"/>
      <c r="C35" s="144"/>
      <c r="D35" s="223">
        <v>1616</v>
      </c>
      <c r="E35" s="212" t="s">
        <v>250</v>
      </c>
      <c r="F35" s="197">
        <v>4300</v>
      </c>
      <c r="G35" s="145" t="s">
        <v>6869</v>
      </c>
      <c r="H35" s="145" t="s">
        <v>6870</v>
      </c>
      <c r="I35" s="146">
        <v>39160</v>
      </c>
      <c r="J35" s="147" t="s">
        <v>201</v>
      </c>
      <c r="K35" s="147" t="s">
        <v>396</v>
      </c>
      <c r="L35" s="145" t="s">
        <v>7151</v>
      </c>
      <c r="M35" s="203"/>
    </row>
    <row r="36" spans="1:13" ht="39.950000000000003" customHeight="1" x14ac:dyDescent="0.35">
      <c r="B36" s="88"/>
      <c r="C36" s="144"/>
      <c r="D36" s="223"/>
      <c r="E36" s="212"/>
      <c r="F36" s="197"/>
      <c r="G36" s="145"/>
      <c r="H36" s="145"/>
      <c r="I36" s="146"/>
      <c r="J36" s="147"/>
      <c r="K36" s="147"/>
      <c r="L36" s="145"/>
      <c r="M36" s="203"/>
    </row>
    <row r="37" spans="1:13" ht="39.950000000000003" customHeight="1" x14ac:dyDescent="0.35">
      <c r="B37" s="88"/>
      <c r="C37" s="144"/>
      <c r="D37" s="223">
        <v>1617</v>
      </c>
      <c r="E37" s="212" t="s">
        <v>250</v>
      </c>
      <c r="F37" s="197">
        <v>1477</v>
      </c>
      <c r="G37" s="145" t="s">
        <v>3141</v>
      </c>
      <c r="H37" s="145" t="s">
        <v>3142</v>
      </c>
      <c r="I37" s="146">
        <v>38898</v>
      </c>
      <c r="J37" s="147" t="s">
        <v>201</v>
      </c>
      <c r="K37" s="147" t="s">
        <v>396</v>
      </c>
      <c r="L37" s="145" t="s">
        <v>7179</v>
      </c>
      <c r="M37" s="203"/>
    </row>
    <row r="38" spans="1:13" ht="39.950000000000003" customHeight="1" x14ac:dyDescent="0.35">
      <c r="B38" s="88"/>
      <c r="C38" s="144"/>
      <c r="D38" s="223"/>
      <c r="E38" s="212"/>
      <c r="F38" s="197"/>
      <c r="G38" s="145"/>
      <c r="H38" s="145"/>
      <c r="I38" s="146"/>
      <c r="J38" s="147"/>
      <c r="K38" s="147"/>
      <c r="L38" s="108"/>
      <c r="M38" s="203"/>
    </row>
    <row r="39" spans="1:13" ht="39.950000000000003" customHeight="1" x14ac:dyDescent="0.35">
      <c r="B39" s="88"/>
      <c r="C39" s="144"/>
      <c r="D39" s="223">
        <v>1624</v>
      </c>
      <c r="E39" s="212"/>
      <c r="F39" s="197"/>
      <c r="G39" s="145" t="s">
        <v>1179</v>
      </c>
      <c r="H39" s="145" t="s">
        <v>602</v>
      </c>
      <c r="I39" s="146"/>
      <c r="J39" s="147" t="s">
        <v>201</v>
      </c>
      <c r="K39" s="147" t="s">
        <v>396</v>
      </c>
      <c r="L39" s="145" t="s">
        <v>3</v>
      </c>
      <c r="M39" s="203"/>
    </row>
    <row r="40" spans="1:13" ht="39.950000000000003" customHeight="1" x14ac:dyDescent="0.35">
      <c r="B40" s="88"/>
      <c r="C40" s="144"/>
      <c r="D40" s="223">
        <v>1618</v>
      </c>
      <c r="E40" s="212" t="s">
        <v>250</v>
      </c>
      <c r="F40" s="197">
        <v>3602</v>
      </c>
      <c r="G40" s="145" t="s">
        <v>279</v>
      </c>
      <c r="H40" s="145" t="s">
        <v>4606</v>
      </c>
      <c r="I40" s="146">
        <v>39189</v>
      </c>
      <c r="J40" s="147" t="s">
        <v>201</v>
      </c>
      <c r="K40" s="147" t="s">
        <v>396</v>
      </c>
      <c r="L40" s="145" t="s">
        <v>3</v>
      </c>
      <c r="M40" s="203"/>
    </row>
    <row r="41" spans="1:13" ht="39.950000000000003" customHeight="1" x14ac:dyDescent="0.35">
      <c r="B41" s="88"/>
      <c r="C41" s="144"/>
      <c r="D41" s="223">
        <v>1625</v>
      </c>
      <c r="E41" s="212"/>
      <c r="F41" s="197"/>
      <c r="G41" s="145" t="s">
        <v>7131</v>
      </c>
      <c r="H41" s="145" t="s">
        <v>7132</v>
      </c>
      <c r="I41" s="146"/>
      <c r="J41" s="147" t="s">
        <v>201</v>
      </c>
      <c r="K41" s="147" t="s">
        <v>396</v>
      </c>
      <c r="L41" s="145" t="s">
        <v>3</v>
      </c>
      <c r="M41" s="203"/>
    </row>
    <row r="42" spans="1:13" ht="39.950000000000003" customHeight="1" x14ac:dyDescent="0.35">
      <c r="B42" s="88"/>
      <c r="C42" s="144"/>
      <c r="D42" s="223"/>
      <c r="E42" s="212"/>
      <c r="F42" s="197"/>
      <c r="G42" s="145"/>
      <c r="H42" s="145"/>
      <c r="I42" s="146"/>
      <c r="J42" s="147"/>
      <c r="K42" s="147"/>
      <c r="L42" s="145"/>
      <c r="M42" s="203"/>
    </row>
    <row r="43" spans="1:13" ht="39.950000000000003" customHeight="1" x14ac:dyDescent="0.35">
      <c r="B43" s="88"/>
      <c r="C43" s="144"/>
      <c r="D43" s="223">
        <v>1619</v>
      </c>
      <c r="E43" s="212" t="s">
        <v>250</v>
      </c>
      <c r="F43" s="197">
        <v>2940</v>
      </c>
      <c r="G43" s="145" t="s">
        <v>1906</v>
      </c>
      <c r="H43" s="145" t="s">
        <v>1907</v>
      </c>
      <c r="I43" s="146">
        <v>39403</v>
      </c>
      <c r="J43" s="147" t="s">
        <v>201</v>
      </c>
      <c r="K43" s="147" t="s">
        <v>396</v>
      </c>
      <c r="L43" s="145" t="s">
        <v>13</v>
      </c>
      <c r="M43" s="203"/>
    </row>
    <row r="44" spans="1:13" ht="39.950000000000003" customHeight="1" x14ac:dyDescent="0.35">
      <c r="B44" s="88"/>
      <c r="C44" s="144"/>
      <c r="D44" s="223">
        <v>1626</v>
      </c>
      <c r="E44" s="212"/>
      <c r="F44" s="197"/>
      <c r="G44" s="145" t="s">
        <v>1415</v>
      </c>
      <c r="H44" s="145" t="s">
        <v>2530</v>
      </c>
      <c r="I44" s="146"/>
      <c r="J44" s="147" t="s">
        <v>201</v>
      </c>
      <c r="K44" s="147" t="s">
        <v>396</v>
      </c>
      <c r="L44" s="145" t="s">
        <v>13</v>
      </c>
      <c r="M44" s="203"/>
    </row>
    <row r="45" spans="1:13" ht="39.950000000000003" customHeight="1" x14ac:dyDescent="0.35">
      <c r="B45" s="88"/>
      <c r="C45" s="144"/>
      <c r="D45" s="223"/>
      <c r="E45" s="212"/>
      <c r="F45" s="197"/>
      <c r="G45" s="145"/>
      <c r="H45" s="145"/>
      <c r="I45" s="146"/>
      <c r="J45" s="147"/>
      <c r="K45" s="147"/>
      <c r="L45" s="145"/>
      <c r="M45" s="203"/>
    </row>
    <row r="46" spans="1:13" ht="39.950000000000003" customHeight="1" x14ac:dyDescent="0.35">
      <c r="B46" s="88"/>
      <c r="C46" s="144"/>
      <c r="D46" s="223">
        <v>1620</v>
      </c>
      <c r="E46" s="212" t="s">
        <v>250</v>
      </c>
      <c r="F46" s="197">
        <v>3718</v>
      </c>
      <c r="G46" s="145" t="s">
        <v>5039</v>
      </c>
      <c r="H46" s="145" t="s">
        <v>5040</v>
      </c>
      <c r="I46" s="146">
        <v>38965</v>
      </c>
      <c r="J46" s="147" t="s">
        <v>201</v>
      </c>
      <c r="K46" s="147" t="s">
        <v>396</v>
      </c>
      <c r="L46" s="145" t="s">
        <v>5</v>
      </c>
      <c r="M46" s="203"/>
    </row>
    <row r="47" spans="1:13" ht="39.950000000000003" customHeight="1" x14ac:dyDescent="0.35">
      <c r="B47" s="88"/>
      <c r="C47" s="144"/>
      <c r="D47" s="223"/>
      <c r="E47" s="212"/>
      <c r="F47" s="197"/>
      <c r="G47" s="145"/>
      <c r="H47" s="145"/>
      <c r="I47" s="146"/>
      <c r="J47" s="147"/>
      <c r="K47" s="147"/>
      <c r="L47" s="145"/>
      <c r="M47" s="203"/>
    </row>
    <row r="48" spans="1:13" ht="39.950000000000003" customHeight="1" x14ac:dyDescent="0.35">
      <c r="A48" s="87"/>
      <c r="B48" s="231"/>
      <c r="C48" s="144"/>
      <c r="D48" s="223">
        <v>1621</v>
      </c>
      <c r="E48" s="212" t="s">
        <v>250</v>
      </c>
      <c r="F48" s="197">
        <v>3747</v>
      </c>
      <c r="G48" s="145" t="s">
        <v>1333</v>
      </c>
      <c r="H48" s="145" t="s">
        <v>5143</v>
      </c>
      <c r="I48" s="146">
        <v>38782</v>
      </c>
      <c r="J48" s="147" t="s">
        <v>201</v>
      </c>
      <c r="K48" s="147" t="s">
        <v>396</v>
      </c>
      <c r="L48" s="145" t="s">
        <v>10</v>
      </c>
      <c r="M48" s="203"/>
    </row>
    <row r="49" spans="1:13" ht="39.950000000000003" customHeight="1" x14ac:dyDescent="0.35">
      <c r="A49" s="87"/>
      <c r="B49" s="231"/>
      <c r="C49" s="144"/>
      <c r="D49" s="223"/>
      <c r="E49" s="212"/>
      <c r="F49" s="197"/>
      <c r="G49" s="145"/>
      <c r="H49" s="145"/>
      <c r="I49" s="146"/>
      <c r="J49" s="147"/>
      <c r="K49" s="147"/>
      <c r="L49" s="145"/>
      <c r="M49" s="203"/>
    </row>
    <row r="50" spans="1:13" ht="39.950000000000003" customHeight="1" x14ac:dyDescent="0.35">
      <c r="B50" s="88"/>
      <c r="C50" s="144"/>
      <c r="D50" s="223">
        <v>1622</v>
      </c>
      <c r="E50" s="212" t="s">
        <v>250</v>
      </c>
      <c r="F50" s="197">
        <v>3350</v>
      </c>
      <c r="G50" s="145" t="s">
        <v>2932</v>
      </c>
      <c r="H50" s="145" t="s">
        <v>2933</v>
      </c>
      <c r="I50" s="146">
        <v>38896</v>
      </c>
      <c r="J50" s="147" t="s">
        <v>201</v>
      </c>
      <c r="K50" s="147" t="s">
        <v>396</v>
      </c>
      <c r="L50" s="145" t="s">
        <v>22</v>
      </c>
      <c r="M50" s="203"/>
    </row>
    <row r="51" spans="1:13" ht="39.950000000000003" customHeight="1" x14ac:dyDescent="0.35">
      <c r="B51" s="88"/>
      <c r="C51" s="144"/>
      <c r="D51" s="223"/>
      <c r="E51" s="212"/>
      <c r="F51" s="197"/>
      <c r="G51" s="145"/>
      <c r="H51" s="145"/>
      <c r="I51" s="146"/>
      <c r="J51" s="147"/>
      <c r="K51" s="147"/>
      <c r="L51" s="145"/>
      <c r="M51" s="203"/>
    </row>
    <row r="52" spans="1:13" ht="39.950000000000003" customHeight="1" thickBot="1" x14ac:dyDescent="0.4">
      <c r="B52" s="92"/>
      <c r="C52" s="217"/>
      <c r="D52" s="285"/>
      <c r="E52" s="306"/>
      <c r="F52" s="286"/>
      <c r="G52" s="218"/>
      <c r="H52" s="218"/>
      <c r="I52" s="219"/>
      <c r="J52" s="220"/>
      <c r="K52" s="220"/>
      <c r="L52" s="218"/>
      <c r="M52" s="318"/>
    </row>
  </sheetData>
  <sortState xmlns:xlrd2="http://schemas.microsoft.com/office/spreadsheetml/2017/richdata2" ref="C11:M51">
    <sortCondition ref="L11:L51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E10:E14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E15:E52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33"/>
  <sheetViews>
    <sheetView topLeftCell="C1" zoomScale="70" zoomScaleNormal="70" workbookViewId="0">
      <selection activeCell="L27" sqref="L27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6.8554687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customWidth="1"/>
  </cols>
  <sheetData>
    <row r="2" spans="1:15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5" ht="1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5" ht="36" x14ac:dyDescent="0.55000000000000004">
      <c r="B4" s="93"/>
      <c r="C4" s="338" t="s">
        <v>7103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351" t="s">
        <v>7146</v>
      </c>
      <c r="C6" s="351"/>
      <c r="D6" s="351"/>
      <c r="E6" s="352"/>
      <c r="F6" s="352"/>
      <c r="G6" s="352"/>
      <c r="H6" s="352"/>
      <c r="I6" s="352"/>
      <c r="J6" s="208"/>
      <c r="K6" s="208" t="s">
        <v>4443</v>
      </c>
      <c r="L6" s="350" t="s">
        <v>7147</v>
      </c>
      <c r="M6" s="350"/>
      <c r="N6" s="142"/>
      <c r="O6" s="142"/>
    </row>
    <row r="7" spans="1:15" ht="28.5" x14ac:dyDescent="0.45">
      <c r="B7" s="207"/>
      <c r="C7" s="342" t="s">
        <v>7148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47" t="s">
        <v>7161</v>
      </c>
      <c r="M8" s="95"/>
      <c r="N8" s="196"/>
    </row>
    <row r="9" spans="1:15" ht="15.75" thickBot="1" x14ac:dyDescent="0.3">
      <c r="B9" s="79"/>
      <c r="C9" s="326"/>
      <c r="D9" s="327"/>
      <c r="E9" s="327"/>
      <c r="F9" s="327"/>
      <c r="G9" s="328"/>
      <c r="H9" s="328"/>
      <c r="I9" s="327"/>
      <c r="J9" s="327"/>
      <c r="K9" s="327"/>
      <c r="L9" s="328"/>
      <c r="M9" s="328"/>
    </row>
    <row r="10" spans="1:15" s="87" customFormat="1" ht="38.450000000000003" customHeight="1" thickBot="1" x14ac:dyDescent="0.4">
      <c r="B10" s="81" t="s">
        <v>199</v>
      </c>
      <c r="C10" s="168" t="s">
        <v>7100</v>
      </c>
      <c r="D10" s="151" t="s">
        <v>200</v>
      </c>
      <c r="E10" s="290" t="s">
        <v>68</v>
      </c>
      <c r="F10" s="290" t="s">
        <v>183</v>
      </c>
      <c r="G10" s="291" t="s">
        <v>0</v>
      </c>
      <c r="H10" s="291" t="s">
        <v>47</v>
      </c>
      <c r="I10" s="151" t="s">
        <v>49</v>
      </c>
      <c r="J10" s="151" t="s">
        <v>48</v>
      </c>
      <c r="K10" s="151" t="s">
        <v>1</v>
      </c>
      <c r="L10" s="291" t="s">
        <v>50</v>
      </c>
      <c r="M10" s="315" t="s">
        <v>7099</v>
      </c>
    </row>
    <row r="11" spans="1:15" s="87" customFormat="1" ht="38.450000000000003" customHeight="1" x14ac:dyDescent="0.35">
      <c r="A11"/>
      <c r="B11" s="244"/>
      <c r="C11" s="319"/>
      <c r="D11" s="292">
        <v>2189</v>
      </c>
      <c r="E11" s="324"/>
      <c r="F11" s="324"/>
      <c r="G11" s="221" t="s">
        <v>3634</v>
      </c>
      <c r="H11" s="221" t="s">
        <v>3635</v>
      </c>
      <c r="I11" s="206"/>
      <c r="J11" s="206" t="s">
        <v>201</v>
      </c>
      <c r="K11" s="206" t="s">
        <v>204</v>
      </c>
      <c r="L11" s="221" t="s">
        <v>24</v>
      </c>
      <c r="M11" s="320"/>
    </row>
    <row r="12" spans="1:15" s="87" customFormat="1" ht="38.450000000000003" customHeight="1" x14ac:dyDescent="0.35">
      <c r="A12"/>
      <c r="B12" s="244"/>
      <c r="C12" s="144" t="s">
        <v>4443</v>
      </c>
      <c r="D12" s="223">
        <v>2176</v>
      </c>
      <c r="E12" s="197" t="s">
        <v>252</v>
      </c>
      <c r="F12" s="330">
        <v>2626</v>
      </c>
      <c r="G12" s="145" t="s">
        <v>4261</v>
      </c>
      <c r="H12" s="145" t="s">
        <v>4262</v>
      </c>
      <c r="I12" s="146">
        <v>38655</v>
      </c>
      <c r="J12" s="147" t="s">
        <v>201</v>
      </c>
      <c r="K12" s="147" t="s">
        <v>204</v>
      </c>
      <c r="L12" s="145" t="s">
        <v>24</v>
      </c>
      <c r="M12" s="203" t="s">
        <v>4443</v>
      </c>
    </row>
    <row r="13" spans="1:15" s="87" customFormat="1" ht="38.450000000000003" customHeight="1" x14ac:dyDescent="0.35">
      <c r="A13"/>
      <c r="B13" s="244"/>
      <c r="C13" s="200"/>
      <c r="D13" s="295"/>
      <c r="E13" s="296"/>
      <c r="F13" s="325"/>
      <c r="G13" s="213"/>
      <c r="H13" s="257"/>
      <c r="I13" s="201"/>
      <c r="J13" s="202"/>
      <c r="K13" s="202"/>
      <c r="L13" s="257"/>
      <c r="M13" s="203"/>
    </row>
    <row r="14" spans="1:15" ht="39.950000000000003" customHeight="1" x14ac:dyDescent="0.35">
      <c r="B14" s="88"/>
      <c r="C14" s="144" t="s">
        <v>4443</v>
      </c>
      <c r="D14" s="223">
        <v>2177</v>
      </c>
      <c r="E14" s="212" t="s">
        <v>252</v>
      </c>
      <c r="F14" s="197">
        <v>1212</v>
      </c>
      <c r="G14" s="145" t="s">
        <v>493</v>
      </c>
      <c r="H14" s="145" t="s">
        <v>499</v>
      </c>
      <c r="I14" s="146">
        <v>37637</v>
      </c>
      <c r="J14" s="147" t="s">
        <v>201</v>
      </c>
      <c r="K14" s="147" t="s">
        <v>204</v>
      </c>
      <c r="L14" s="145" t="s">
        <v>60</v>
      </c>
      <c r="M14" s="203" t="s">
        <v>4443</v>
      </c>
    </row>
    <row r="15" spans="1:15" ht="39.950000000000003" customHeight="1" x14ac:dyDescent="0.35">
      <c r="B15" s="88"/>
      <c r="C15" s="144"/>
      <c r="D15" s="223"/>
      <c r="E15" s="212"/>
      <c r="F15" s="197"/>
      <c r="G15" s="145"/>
      <c r="H15" s="145"/>
      <c r="I15" s="146"/>
      <c r="J15" s="147"/>
      <c r="K15" s="147"/>
      <c r="L15" s="145"/>
      <c r="M15" s="203"/>
    </row>
    <row r="16" spans="1:15" ht="39.950000000000003" customHeight="1" x14ac:dyDescent="0.35">
      <c r="B16" s="88"/>
      <c r="C16" s="144"/>
      <c r="D16" s="223">
        <v>2178</v>
      </c>
      <c r="E16" s="212" t="s">
        <v>252</v>
      </c>
      <c r="F16" s="197">
        <v>4254</v>
      </c>
      <c r="G16" s="145" t="s">
        <v>6738</v>
      </c>
      <c r="H16" s="145" t="s">
        <v>6739</v>
      </c>
      <c r="I16" s="146">
        <v>34863</v>
      </c>
      <c r="J16" s="147" t="s">
        <v>201</v>
      </c>
      <c r="K16" s="147" t="s">
        <v>204</v>
      </c>
      <c r="L16" s="145" t="s">
        <v>7155</v>
      </c>
      <c r="M16" s="203" t="s">
        <v>4443</v>
      </c>
    </row>
    <row r="17" spans="1:13" ht="39.950000000000003" customHeight="1" x14ac:dyDescent="0.35">
      <c r="B17" s="88"/>
      <c r="C17" s="144" t="s">
        <v>4443</v>
      </c>
      <c r="D17" s="223">
        <v>2179</v>
      </c>
      <c r="E17" s="212" t="s">
        <v>252</v>
      </c>
      <c r="F17" s="197">
        <v>1892</v>
      </c>
      <c r="G17" s="145" t="s">
        <v>4493</v>
      </c>
      <c r="H17" s="145" t="s">
        <v>4494</v>
      </c>
      <c r="I17" s="146">
        <v>38437</v>
      </c>
      <c r="J17" s="147" t="s">
        <v>201</v>
      </c>
      <c r="K17" s="147" t="s">
        <v>204</v>
      </c>
      <c r="L17" s="145" t="s">
        <v>7155</v>
      </c>
      <c r="M17" s="203" t="s">
        <v>4443</v>
      </c>
    </row>
    <row r="18" spans="1:13" ht="39.950000000000003" customHeight="1" x14ac:dyDescent="0.35">
      <c r="B18" s="88"/>
      <c r="C18" s="144" t="s">
        <v>4443</v>
      </c>
      <c r="D18" s="223">
        <v>2180</v>
      </c>
      <c r="E18" s="212" t="s">
        <v>252</v>
      </c>
      <c r="F18" s="197">
        <v>3235</v>
      </c>
      <c r="G18" s="145" t="s">
        <v>2311</v>
      </c>
      <c r="H18" s="145" t="s">
        <v>2312</v>
      </c>
      <c r="I18" s="146">
        <v>35668</v>
      </c>
      <c r="J18" s="147" t="s">
        <v>201</v>
      </c>
      <c r="K18" s="147" t="s">
        <v>204</v>
      </c>
      <c r="L18" s="145" t="s">
        <v>7155</v>
      </c>
      <c r="M18" s="203" t="s">
        <v>7166</v>
      </c>
    </row>
    <row r="19" spans="1:13" ht="39.950000000000003" customHeight="1" x14ac:dyDescent="0.35">
      <c r="B19" s="88"/>
      <c r="C19" s="144" t="s">
        <v>4443</v>
      </c>
      <c r="D19" s="223">
        <v>2181</v>
      </c>
      <c r="E19" s="212" t="s">
        <v>252</v>
      </c>
      <c r="F19" s="197">
        <v>1676</v>
      </c>
      <c r="G19" s="145" t="s">
        <v>1122</v>
      </c>
      <c r="H19" s="145" t="s">
        <v>1123</v>
      </c>
      <c r="I19" s="146">
        <v>29560</v>
      </c>
      <c r="J19" s="147" t="s">
        <v>201</v>
      </c>
      <c r="K19" s="147" t="s">
        <v>204</v>
      </c>
      <c r="L19" s="145" t="s">
        <v>7155</v>
      </c>
      <c r="M19" s="203" t="s">
        <v>4443</v>
      </c>
    </row>
    <row r="20" spans="1:13" ht="39.950000000000003" customHeight="1" x14ac:dyDescent="0.35">
      <c r="B20" s="88"/>
      <c r="C20" s="144" t="s">
        <v>4443</v>
      </c>
      <c r="D20" s="223">
        <v>2182</v>
      </c>
      <c r="E20" s="212" t="s">
        <v>252</v>
      </c>
      <c r="F20" s="197">
        <v>3232</v>
      </c>
      <c r="G20" s="145" t="s">
        <v>2300</v>
      </c>
      <c r="H20" s="145" t="s">
        <v>2301</v>
      </c>
      <c r="I20" s="146">
        <v>31768</v>
      </c>
      <c r="J20" s="147" t="s">
        <v>201</v>
      </c>
      <c r="K20" s="147" t="s">
        <v>204</v>
      </c>
      <c r="L20" s="145" t="s">
        <v>7155</v>
      </c>
      <c r="M20" s="203" t="s">
        <v>4443</v>
      </c>
    </row>
    <row r="21" spans="1:13" ht="39.950000000000003" customHeight="1" x14ac:dyDescent="0.35">
      <c r="B21" s="88"/>
      <c r="C21" s="144" t="s">
        <v>4443</v>
      </c>
      <c r="D21" s="223">
        <v>2183</v>
      </c>
      <c r="E21" s="212" t="s">
        <v>252</v>
      </c>
      <c r="F21" s="197">
        <v>4385</v>
      </c>
      <c r="G21" s="145" t="s">
        <v>7062</v>
      </c>
      <c r="H21" s="145" t="s">
        <v>7063</v>
      </c>
      <c r="I21" s="146">
        <v>35893</v>
      </c>
      <c r="J21" s="147" t="s">
        <v>201</v>
      </c>
      <c r="K21" s="147" t="s">
        <v>204</v>
      </c>
      <c r="L21" s="145" t="s">
        <v>7155</v>
      </c>
      <c r="M21" s="203" t="s">
        <v>4443</v>
      </c>
    </row>
    <row r="22" spans="1:13" ht="39.950000000000003" customHeight="1" x14ac:dyDescent="0.35">
      <c r="B22" s="88"/>
      <c r="C22" s="144"/>
      <c r="D22" s="223"/>
      <c r="E22" s="212"/>
      <c r="F22" s="197"/>
      <c r="G22" s="145"/>
      <c r="H22" s="145"/>
      <c r="I22" s="146"/>
      <c r="J22" s="147"/>
      <c r="K22" s="147"/>
      <c r="L22" s="145"/>
      <c r="M22" s="203"/>
    </row>
    <row r="23" spans="1:13" ht="39.950000000000003" customHeight="1" x14ac:dyDescent="0.35">
      <c r="A23" s="87"/>
      <c r="B23" s="231"/>
      <c r="C23" s="144"/>
      <c r="D23" s="223">
        <v>2188</v>
      </c>
      <c r="E23" s="212"/>
      <c r="F23" s="197"/>
      <c r="G23" s="145" t="s">
        <v>7115</v>
      </c>
      <c r="H23" s="145" t="s">
        <v>1242</v>
      </c>
      <c r="I23" s="146"/>
      <c r="J23" s="147" t="s">
        <v>201</v>
      </c>
      <c r="K23" s="147" t="s">
        <v>204</v>
      </c>
      <c r="L23" s="145" t="s">
        <v>41</v>
      </c>
      <c r="M23" s="203"/>
    </row>
    <row r="24" spans="1:13" ht="39.950000000000003" customHeight="1" x14ac:dyDescent="0.35">
      <c r="A24" s="87"/>
      <c r="B24" s="231"/>
      <c r="C24" s="144"/>
      <c r="D24" s="223"/>
      <c r="E24" s="212"/>
      <c r="F24" s="197"/>
      <c r="G24" s="145"/>
      <c r="H24" s="145"/>
      <c r="I24" s="146"/>
      <c r="J24" s="147"/>
      <c r="K24" s="147"/>
      <c r="L24" s="145"/>
      <c r="M24" s="203"/>
    </row>
    <row r="25" spans="1:13" ht="39.950000000000003" customHeight="1" x14ac:dyDescent="0.35">
      <c r="A25" s="87"/>
      <c r="B25" s="231"/>
      <c r="C25" s="144" t="s">
        <v>4443</v>
      </c>
      <c r="D25" s="223">
        <v>2184</v>
      </c>
      <c r="E25" s="212" t="s">
        <v>252</v>
      </c>
      <c r="F25" s="197">
        <v>3392</v>
      </c>
      <c r="G25" s="145" t="s">
        <v>3270</v>
      </c>
      <c r="H25" s="145" t="s">
        <v>3271</v>
      </c>
      <c r="I25" s="146">
        <v>36700</v>
      </c>
      <c r="J25" s="147" t="s">
        <v>201</v>
      </c>
      <c r="K25" s="147" t="s">
        <v>204</v>
      </c>
      <c r="L25" s="145" t="s">
        <v>197</v>
      </c>
      <c r="M25" s="203" t="s">
        <v>4443</v>
      </c>
    </row>
    <row r="26" spans="1:13" ht="39.950000000000003" customHeight="1" x14ac:dyDescent="0.35">
      <c r="A26" s="87"/>
      <c r="B26" s="231"/>
      <c r="C26" s="144"/>
      <c r="D26" s="223"/>
      <c r="E26" s="212"/>
      <c r="F26" s="197"/>
      <c r="G26" s="145"/>
      <c r="H26" s="145"/>
      <c r="I26" s="146"/>
      <c r="J26" s="147"/>
      <c r="K26" s="147"/>
      <c r="L26" s="145"/>
      <c r="M26" s="203"/>
    </row>
    <row r="27" spans="1:13" ht="39.950000000000003" customHeight="1" x14ac:dyDescent="0.35">
      <c r="B27" s="88"/>
      <c r="C27" s="144" t="s">
        <v>4443</v>
      </c>
      <c r="D27" s="223">
        <v>2185</v>
      </c>
      <c r="E27" s="212" t="s">
        <v>252</v>
      </c>
      <c r="F27" s="197">
        <v>3376</v>
      </c>
      <c r="G27" s="145" t="s">
        <v>3144</v>
      </c>
      <c r="H27" s="145" t="s">
        <v>3188</v>
      </c>
      <c r="I27" s="146">
        <v>38036</v>
      </c>
      <c r="J27" s="147" t="s">
        <v>201</v>
      </c>
      <c r="K27" s="147" t="s">
        <v>204</v>
      </c>
      <c r="L27" s="145" t="s">
        <v>7179</v>
      </c>
      <c r="M27" s="203"/>
    </row>
    <row r="28" spans="1:13" ht="39.950000000000003" customHeight="1" x14ac:dyDescent="0.35">
      <c r="B28" s="88"/>
      <c r="C28" s="144"/>
      <c r="D28" s="223"/>
      <c r="E28" s="212"/>
      <c r="F28" s="197"/>
      <c r="G28" s="145"/>
      <c r="H28" s="145"/>
      <c r="I28" s="146"/>
      <c r="J28" s="147"/>
      <c r="K28" s="147"/>
      <c r="L28" s="145"/>
      <c r="M28" s="203"/>
    </row>
    <row r="29" spans="1:13" ht="39.950000000000003" customHeight="1" x14ac:dyDescent="0.35">
      <c r="B29" s="88"/>
      <c r="C29" s="144" t="s">
        <v>4443</v>
      </c>
      <c r="D29" s="223">
        <v>2186</v>
      </c>
      <c r="E29" s="212" t="s">
        <v>252</v>
      </c>
      <c r="F29" s="197">
        <v>3685</v>
      </c>
      <c r="G29" s="145" t="s">
        <v>4938</v>
      </c>
      <c r="H29" s="145" t="s">
        <v>3647</v>
      </c>
      <c r="I29" s="146">
        <v>38300</v>
      </c>
      <c r="J29" s="147" t="s">
        <v>201</v>
      </c>
      <c r="K29" s="147" t="s">
        <v>204</v>
      </c>
      <c r="L29" s="145" t="s">
        <v>14</v>
      </c>
      <c r="M29" s="203"/>
    </row>
    <row r="30" spans="1:13" ht="39.950000000000003" customHeight="1" x14ac:dyDescent="0.35">
      <c r="B30" s="282"/>
      <c r="C30" s="283"/>
      <c r="D30" s="223"/>
      <c r="E30" s="197"/>
      <c r="F30" s="197"/>
      <c r="G30" s="145"/>
      <c r="H30" s="145"/>
      <c r="I30" s="146"/>
      <c r="J30" s="147"/>
      <c r="K30" s="147"/>
      <c r="L30" s="145"/>
      <c r="M30" s="321"/>
    </row>
    <row r="31" spans="1:13" ht="39.950000000000003" customHeight="1" x14ac:dyDescent="0.35">
      <c r="C31" s="283" t="s">
        <v>4443</v>
      </c>
      <c r="D31" s="223">
        <v>2187</v>
      </c>
      <c r="E31" s="197" t="s">
        <v>252</v>
      </c>
      <c r="F31" s="197">
        <v>2601</v>
      </c>
      <c r="G31" s="145" t="s">
        <v>3052</v>
      </c>
      <c r="H31" s="145" t="s">
        <v>3053</v>
      </c>
      <c r="I31" s="146">
        <v>36755</v>
      </c>
      <c r="J31" s="147" t="s">
        <v>201</v>
      </c>
      <c r="K31" s="147" t="s">
        <v>204</v>
      </c>
      <c r="L31" s="145" t="s">
        <v>22</v>
      </c>
      <c r="M31" s="322"/>
    </row>
    <row r="32" spans="1:13" ht="39.950000000000003" customHeight="1" x14ac:dyDescent="0.25">
      <c r="C32" s="284"/>
      <c r="D32" s="227"/>
      <c r="E32" s="227"/>
      <c r="F32" s="227"/>
      <c r="G32" s="228"/>
      <c r="H32" s="228"/>
      <c r="I32" s="227"/>
      <c r="J32" s="227"/>
      <c r="K32" s="227"/>
      <c r="L32" s="228"/>
      <c r="M32" s="323"/>
    </row>
    <row r="33" spans="3:13" ht="39.950000000000003" customHeight="1" x14ac:dyDescent="0.25">
      <c r="C33" s="284"/>
      <c r="D33" s="227"/>
      <c r="E33" s="227"/>
      <c r="F33" s="227"/>
      <c r="G33" s="228"/>
      <c r="H33" s="228"/>
      <c r="I33" s="227"/>
      <c r="J33" s="227"/>
      <c r="K33" s="227"/>
      <c r="L33" s="228"/>
      <c r="M33" s="323"/>
    </row>
  </sheetData>
  <sortState xmlns:xlrd2="http://schemas.microsoft.com/office/spreadsheetml/2017/richdata2" ref="C11:M32">
    <sortCondition ref="L11:L32"/>
  </sortState>
  <mergeCells count="5">
    <mergeCell ref="C4:M4"/>
    <mergeCell ref="B2:M3"/>
    <mergeCell ref="L6:M6"/>
    <mergeCell ref="B6:I6"/>
    <mergeCell ref="C7:N7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E10:E13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E14:E30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48"/>
  <sheetViews>
    <sheetView topLeftCell="C1" zoomScale="77" zoomScaleNormal="77" workbookViewId="0">
      <selection activeCell="L8" sqref="L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8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5.7109375" style="91" customWidth="1"/>
    <col min="13" max="13" width="13.7109375" customWidth="1"/>
  </cols>
  <sheetData>
    <row r="2" spans="1:15" ht="14.45" customHeight="1" x14ac:dyDescent="0.25">
      <c r="B2" s="338" t="s">
        <v>7145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5" ht="14.45" customHeight="1" x14ac:dyDescent="0.25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5" ht="36" x14ac:dyDescent="0.55000000000000004">
      <c r="B4" s="93"/>
      <c r="C4" s="338" t="s">
        <v>7104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46.5" customHeight="1" x14ac:dyDescent="0.35">
      <c r="B6" s="339" t="s">
        <v>7146</v>
      </c>
      <c r="C6" s="339"/>
      <c r="D6" s="339"/>
      <c r="E6" s="340"/>
      <c r="F6" s="340"/>
      <c r="G6" s="340"/>
      <c r="H6" s="340"/>
      <c r="I6" s="340"/>
      <c r="J6" s="354"/>
      <c r="K6" s="354"/>
      <c r="L6" s="343" t="s">
        <v>7147</v>
      </c>
      <c r="M6" s="343"/>
      <c r="N6" s="142"/>
      <c r="O6" s="142"/>
    </row>
    <row r="7" spans="1:15" ht="26.25" x14ac:dyDescent="0.4">
      <c r="B7" s="76"/>
      <c r="C7" s="353" t="s">
        <v>7148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</row>
    <row r="8" spans="1:15" ht="24" thickBot="1" x14ac:dyDescent="0.4">
      <c r="B8" s="339"/>
      <c r="C8" s="339"/>
      <c r="D8" s="340"/>
      <c r="E8" s="340"/>
      <c r="F8" s="340"/>
      <c r="G8" s="340"/>
      <c r="H8" s="340"/>
      <c r="I8" s="78"/>
      <c r="J8" s="78"/>
      <c r="K8" s="78"/>
      <c r="L8" s="334" t="s">
        <v>7162</v>
      </c>
    </row>
    <row r="9" spans="1:15" ht="21.75" thickBot="1" x14ac:dyDescent="0.4">
      <c r="B9" s="79"/>
      <c r="C9" s="150" t="s">
        <v>7100</v>
      </c>
      <c r="D9" s="151" t="s">
        <v>200</v>
      </c>
      <c r="E9" s="290" t="s">
        <v>68</v>
      </c>
      <c r="F9" s="290" t="s">
        <v>183</v>
      </c>
      <c r="G9" s="291" t="s">
        <v>0</v>
      </c>
      <c r="H9" s="291" t="s">
        <v>47</v>
      </c>
      <c r="I9" s="151" t="s">
        <v>49</v>
      </c>
      <c r="J9" s="151" t="s">
        <v>48</v>
      </c>
      <c r="K9" s="151" t="s">
        <v>1</v>
      </c>
      <c r="L9" s="291" t="s">
        <v>50</v>
      </c>
      <c r="M9" s="152" t="s">
        <v>7099</v>
      </c>
    </row>
    <row r="10" spans="1:15" ht="38.450000000000003" customHeight="1" thickBot="1" x14ac:dyDescent="0.4">
      <c r="B10" s="79"/>
      <c r="C10" s="200"/>
      <c r="D10" s="295">
        <v>1076</v>
      </c>
      <c r="E10" s="296" t="s">
        <v>253</v>
      </c>
      <c r="F10" s="296">
        <v>3322</v>
      </c>
      <c r="G10" s="257" t="str">
        <f>IF(F10="", "", VLOOKUP(F10, '[2]MASTER LIST'!$A:$N, 2, FALSE))</f>
        <v>D'AVRINCOURT</v>
      </c>
      <c r="H10" s="257" t="str">
        <f>IF(F10="", "", VLOOKUP(F10, '[2]MASTER LIST'!$A:$N, 3, FALSE))</f>
        <v>Marie Christelle</v>
      </c>
      <c r="I10" s="201">
        <f>IF(F10="", "", VLOOKUP(F10, '[2]MASTER LIST'!$A:$N, 5, FALSE))</f>
        <v>30201</v>
      </c>
      <c r="J10" s="202" t="str">
        <f>IF(F10="", "", VLOOKUP(F10, '[2]MASTER LIST'!$A:$N, 4, FALSE))</f>
        <v>F</v>
      </c>
      <c r="K10" s="202" t="str">
        <f>IF(F10="", "", VLOOKUP(F10, '[2]MASTER LIST'!$A:$N, 13, FALSE))</f>
        <v>MASTERS</v>
      </c>
      <c r="L10" s="257" t="s">
        <v>7150</v>
      </c>
      <c r="M10" s="316"/>
    </row>
    <row r="11" spans="1:15" s="87" customFormat="1" ht="38.450000000000003" customHeight="1" thickBot="1" x14ac:dyDescent="0.4">
      <c r="B11" s="81" t="s">
        <v>199</v>
      </c>
      <c r="C11" s="144"/>
      <c r="D11" s="223">
        <v>1077</v>
      </c>
      <c r="E11" s="212" t="s">
        <v>253</v>
      </c>
      <c r="F11" s="197">
        <v>1178</v>
      </c>
      <c r="G11" s="145" t="str">
        <f>IF(F11="", "", VLOOKUP(F11, '[2]MASTER LIST'!$A:$N, 2, FALSE))</f>
        <v>GAYRAUD</v>
      </c>
      <c r="H11" s="145" t="str">
        <f>IF(F11="", "", VLOOKUP(F11, '[2]MASTER LIST'!$A:$N, 3, FALSE))</f>
        <v>Aurélie</v>
      </c>
      <c r="I11" s="146">
        <f>IF(F11="", "", VLOOKUP(F11, '[2]MASTER LIST'!$A:$N, 5, FALSE))</f>
        <v>29521</v>
      </c>
      <c r="J11" s="147" t="str">
        <f>IF(F11="", "", VLOOKUP(F11, '[2]MASTER LIST'!$A:$N, 4, FALSE))</f>
        <v>F</v>
      </c>
      <c r="K11" s="147" t="str">
        <f>IF(F11="", "", VLOOKUP(F11, '[2]MASTER LIST'!$A:$N, 13, FALSE))</f>
        <v>MASTERS</v>
      </c>
      <c r="L11" s="145" t="s">
        <v>7150</v>
      </c>
      <c r="M11" s="203"/>
    </row>
    <row r="12" spans="1:15" s="87" customFormat="1" ht="38.450000000000003" customHeight="1" x14ac:dyDescent="0.35">
      <c r="B12" s="181"/>
      <c r="C12" s="144" t="s">
        <v>4443</v>
      </c>
      <c r="D12" s="223">
        <v>1078</v>
      </c>
      <c r="E12" s="212" t="s">
        <v>253</v>
      </c>
      <c r="F12" s="197">
        <v>1329</v>
      </c>
      <c r="G12" s="145" t="str">
        <f>IF(F12="", "", VLOOKUP(F12, '[2]MASTER LIST'!$A:$N, 2, FALSE))</f>
        <v>LECLERC</v>
      </c>
      <c r="H12" s="145" t="str">
        <f>IF(F12="", "", VLOOKUP(F12, '[2]MASTER LIST'!$A:$N, 3, FALSE))</f>
        <v>Khurveenah</v>
      </c>
      <c r="I12" s="146">
        <f>IF(F12="", "", VLOOKUP(F12, '[2]MASTER LIST'!$A:$N, 5, FALSE))</f>
        <v>32028</v>
      </c>
      <c r="J12" s="147" t="str">
        <f>IF(F12="", "", VLOOKUP(F12, '[2]MASTER LIST'!$A:$N, 4, FALSE))</f>
        <v>F</v>
      </c>
      <c r="K12" s="147" t="str">
        <f>IF(F12="", "", VLOOKUP(F12, '[2]MASTER LIST'!$A:$N, 13, FALSE))</f>
        <v>MASTERS</v>
      </c>
      <c r="L12" s="145" t="s">
        <v>7150</v>
      </c>
      <c r="M12" s="203" t="s">
        <v>4443</v>
      </c>
    </row>
    <row r="13" spans="1:15" s="87" customFormat="1" ht="38.450000000000003" customHeight="1" x14ac:dyDescent="0.35">
      <c r="A13" s="113"/>
      <c r="B13" s="230"/>
      <c r="C13" s="144" t="s">
        <v>4443</v>
      </c>
      <c r="D13" s="223">
        <v>1097</v>
      </c>
      <c r="E13" s="212"/>
      <c r="F13" s="197"/>
      <c r="G13" s="145" t="s">
        <v>2524</v>
      </c>
      <c r="H13" s="145" t="s">
        <v>6873</v>
      </c>
      <c r="I13" s="146"/>
      <c r="J13" s="147" t="s">
        <v>201</v>
      </c>
      <c r="K13" s="147" t="s">
        <v>205</v>
      </c>
      <c r="L13" s="145" t="s">
        <v>7150</v>
      </c>
      <c r="M13" s="203" t="s">
        <v>4443</v>
      </c>
    </row>
    <row r="14" spans="1:15" s="113" customFormat="1" ht="39.950000000000003" customHeight="1" x14ac:dyDescent="0.35">
      <c r="B14" s="103"/>
      <c r="C14" s="144"/>
      <c r="D14" s="223">
        <v>1098</v>
      </c>
      <c r="E14" s="212"/>
      <c r="F14" s="197"/>
      <c r="G14" s="145" t="s">
        <v>2743</v>
      </c>
      <c r="H14" s="145" t="s">
        <v>2685</v>
      </c>
      <c r="I14" s="146"/>
      <c r="J14" s="147" t="s">
        <v>201</v>
      </c>
      <c r="K14" s="147" t="s">
        <v>205</v>
      </c>
      <c r="L14" s="145" t="s">
        <v>7150</v>
      </c>
      <c r="M14" s="203"/>
    </row>
    <row r="15" spans="1:15" s="113" customFormat="1" ht="39.950000000000003" customHeight="1" x14ac:dyDescent="0.35">
      <c r="B15" s="103"/>
      <c r="C15" s="144"/>
      <c r="D15" s="223"/>
      <c r="E15" s="212"/>
      <c r="F15" s="197"/>
      <c r="G15" s="145"/>
      <c r="H15" s="145"/>
      <c r="I15" s="146"/>
      <c r="J15" s="147"/>
      <c r="K15" s="147"/>
      <c r="L15" s="145"/>
      <c r="M15" s="203"/>
    </row>
    <row r="16" spans="1:15" s="113" customFormat="1" ht="39.950000000000003" customHeight="1" x14ac:dyDescent="0.35">
      <c r="B16" s="103"/>
      <c r="C16" s="144"/>
      <c r="D16" s="223">
        <v>1079</v>
      </c>
      <c r="E16" s="212" t="s">
        <v>253</v>
      </c>
      <c r="F16" s="197">
        <v>1109</v>
      </c>
      <c r="G16" s="145" t="str">
        <f>IF(F16="", "", VLOOKUP(F16, '[2]MASTER LIST'!$A:$N, 2, FALSE))</f>
        <v>HENIN</v>
      </c>
      <c r="H16" s="145" t="str">
        <f>IF(F16="", "", VLOOKUP(F16, '[2]MASTER LIST'!$A:$N, 3, FALSE))</f>
        <v>Alexandra</v>
      </c>
      <c r="I16" s="146">
        <f>IF(F16="", "", VLOOKUP(F16, '[2]MASTER LIST'!$A:$N, 5, FALSE))</f>
        <v>29958</v>
      </c>
      <c r="J16" s="147" t="str">
        <f>IF(F16="", "", VLOOKUP(F16, '[2]MASTER LIST'!$A:$N, 4, FALSE))</f>
        <v>F</v>
      </c>
      <c r="K16" s="147" t="str">
        <f>IF(F16="", "", VLOOKUP(F16, '[2]MASTER LIST'!$A:$N, 13, FALSE))</f>
        <v>MASTERS</v>
      </c>
      <c r="L16" s="145" t="str">
        <f>IF(F16="", "", VLOOKUP(F16, '[2]MASTER LIST'!$A:$N, 10, FALSE))</f>
        <v>CUREPIPE HARLEM AC</v>
      </c>
      <c r="M16" s="203"/>
    </row>
    <row r="17" spans="2:13" s="113" customFormat="1" ht="39.950000000000003" customHeight="1" x14ac:dyDescent="0.35">
      <c r="B17" s="103"/>
      <c r="C17" s="144"/>
      <c r="D17" s="223"/>
      <c r="E17" s="212"/>
      <c r="F17" s="197"/>
      <c r="G17" s="145"/>
      <c r="H17" s="145"/>
      <c r="I17" s="146"/>
      <c r="J17" s="147"/>
      <c r="K17" s="147"/>
      <c r="L17" s="145"/>
      <c r="M17" s="203"/>
    </row>
    <row r="18" spans="2:13" s="113" customFormat="1" ht="39.950000000000003" customHeight="1" x14ac:dyDescent="0.35">
      <c r="B18" s="103"/>
      <c r="C18" s="144"/>
      <c r="D18" s="223">
        <v>1080</v>
      </c>
      <c r="E18" s="212" t="s">
        <v>253</v>
      </c>
      <c r="F18" s="197">
        <v>1211</v>
      </c>
      <c r="G18" s="145" t="str">
        <f>IF(F18="", "", VLOOKUP(F18, '[2]MASTER LIST'!$A:$N, 2, FALSE))</f>
        <v>LAROSE</v>
      </c>
      <c r="H18" s="145" t="str">
        <f>IF(F18="", "", VLOOKUP(F18, '[2]MASTER LIST'!$A:$N, 3, FALSE))</f>
        <v xml:space="preserve">Shirley </v>
      </c>
      <c r="I18" s="146">
        <f>IF(F18="", "", VLOOKUP(F18, '[2]MASTER LIST'!$A:$N, 5, FALSE))</f>
        <v>28698</v>
      </c>
      <c r="J18" s="147" t="str">
        <f>IF(F18="", "", VLOOKUP(F18, '[2]MASTER LIST'!$A:$N, 4, FALSE))</f>
        <v>F</v>
      </c>
      <c r="K18" s="147" t="str">
        <f>IF(F18="", "", VLOOKUP(F18, '[2]MASTER LIST'!$A:$N, 13, FALSE))</f>
        <v>MASTERS</v>
      </c>
      <c r="L18" s="145" t="str">
        <f>IF(F18="", "", VLOOKUP(F18, '[2]MASTER LIST'!$A:$N, 10, FALSE))</f>
        <v>HENRIETTA AC</v>
      </c>
      <c r="M18" s="203"/>
    </row>
    <row r="19" spans="2:13" s="113" customFormat="1" ht="39.950000000000003" customHeight="1" x14ac:dyDescent="0.35">
      <c r="B19" s="103"/>
      <c r="C19" s="144"/>
      <c r="D19" s="223">
        <v>1081</v>
      </c>
      <c r="E19" s="212" t="s">
        <v>253</v>
      </c>
      <c r="F19" s="197">
        <v>3370</v>
      </c>
      <c r="G19" s="145" t="str">
        <f>IF(F19="", "", VLOOKUP(F19, '[2]MASTER LIST'!$A:$N, 2, FALSE))</f>
        <v>VEERANAGOO</v>
      </c>
      <c r="H19" s="145" t="str">
        <f>IF(F19="", "", VLOOKUP(F19, '[2]MASTER LIST'!$A:$N, 3, FALSE))</f>
        <v>Jennifer</v>
      </c>
      <c r="I19" s="146">
        <f>IF(F19="", "", VLOOKUP(F19, '[2]MASTER LIST'!$A:$N, 5, FALSE))</f>
        <v>28810</v>
      </c>
      <c r="J19" s="147" t="str">
        <f>IF(F19="", "", VLOOKUP(F19, '[2]MASTER LIST'!$A:$N, 4, FALSE))</f>
        <v>F</v>
      </c>
      <c r="K19" s="147" t="str">
        <f>IF(F19="", "", VLOOKUP(F19, '[2]MASTER LIST'!$A:$N, 13, FALSE))</f>
        <v>MASTERS</v>
      </c>
      <c r="L19" s="145" t="str">
        <f>IF(F19="", "", VLOOKUP(F19, '[2]MASTER LIST'!$A:$N, 10, FALSE))</f>
        <v>HENRIETTA AC</v>
      </c>
      <c r="M19" s="203"/>
    </row>
    <row r="20" spans="2:13" s="113" customFormat="1" ht="39.950000000000003" customHeight="1" x14ac:dyDescent="0.35">
      <c r="B20" s="103"/>
      <c r="C20" s="144"/>
      <c r="D20" s="223"/>
      <c r="E20" s="212"/>
      <c r="F20" s="197"/>
      <c r="G20" s="145"/>
      <c r="H20" s="145"/>
      <c r="I20" s="146"/>
      <c r="J20" s="147"/>
      <c r="K20" s="147"/>
      <c r="L20" s="145"/>
      <c r="M20" s="203"/>
    </row>
    <row r="21" spans="2:13" s="113" customFormat="1" ht="39.950000000000003" customHeight="1" x14ac:dyDescent="0.35">
      <c r="B21" s="103"/>
      <c r="C21" s="144" t="s">
        <v>4443</v>
      </c>
      <c r="D21" s="223">
        <v>1082</v>
      </c>
      <c r="E21" s="212" t="s">
        <v>253</v>
      </c>
      <c r="F21" s="197">
        <v>1316</v>
      </c>
      <c r="G21" s="145" t="str">
        <f>IF(F21="", "", VLOOKUP(F21, '[2]MASTER LIST'!$A:$N, 2, FALSE))</f>
        <v>CLOVIS</v>
      </c>
      <c r="H21" s="145" t="str">
        <f>IF(F21="", "", VLOOKUP(F21, '[2]MASTER LIST'!$A:$N, 3, FALSE))</f>
        <v xml:space="preserve">Josique </v>
      </c>
      <c r="I21" s="146">
        <f>IF(F21="", "", VLOOKUP(F21, '[2]MASTER LIST'!$A:$N, 5, FALSE))</f>
        <v>32014</v>
      </c>
      <c r="J21" s="147" t="str">
        <f>IF(F21="", "", VLOOKUP(F21, '[2]MASTER LIST'!$A:$N, 4, FALSE))</f>
        <v>F</v>
      </c>
      <c r="K21" s="147" t="s">
        <v>205</v>
      </c>
      <c r="L21" s="145" t="str">
        <f>IF(F21="", "", VLOOKUP(F21, '[2]MASTER LIST'!$A:$N, 10, FALSE))</f>
        <v>LE HOCHET AC</v>
      </c>
      <c r="M21" s="203" t="s">
        <v>4443</v>
      </c>
    </row>
    <row r="22" spans="2:13" s="113" customFormat="1" ht="39.950000000000003" customHeight="1" x14ac:dyDescent="0.35">
      <c r="B22" s="103"/>
      <c r="C22" s="144"/>
      <c r="D22" s="223"/>
      <c r="E22" s="212"/>
      <c r="F22" s="197"/>
      <c r="G22" s="145"/>
      <c r="H22" s="145"/>
      <c r="I22" s="146"/>
      <c r="J22" s="147"/>
      <c r="K22" s="147"/>
      <c r="L22" s="145"/>
      <c r="M22" s="203"/>
    </row>
    <row r="23" spans="2:13" s="113" customFormat="1" ht="39.950000000000003" customHeight="1" x14ac:dyDescent="0.35">
      <c r="B23" s="103"/>
      <c r="C23" s="144" t="s">
        <v>4443</v>
      </c>
      <c r="D23" s="223">
        <v>1083</v>
      </c>
      <c r="E23" s="212" t="s">
        <v>253</v>
      </c>
      <c r="F23" s="197">
        <v>1706</v>
      </c>
      <c r="G23" s="145" t="str">
        <f>IF(F23="", "", VLOOKUP(F23, '[2]MASTER LIST'!$A:$N, 2, FALSE))</f>
        <v>HOSANEE</v>
      </c>
      <c r="H23" s="145" t="str">
        <f>IF(F23="", "", VLOOKUP(F23, '[2]MASTER LIST'!$A:$N, 3, FALSE))</f>
        <v xml:space="preserve">Nista Devi </v>
      </c>
      <c r="I23" s="146">
        <f>IF(F23="", "", VLOOKUP(F23, '[2]MASTER LIST'!$A:$N, 5, FALSE))</f>
        <v>27296</v>
      </c>
      <c r="J23" s="147" t="str">
        <f>IF(F23="", "", VLOOKUP(F23, '[2]MASTER LIST'!$A:$N, 4, FALSE))</f>
        <v>F</v>
      </c>
      <c r="K23" s="147" t="str">
        <f>IF(F23="", "", VLOOKUP(F23, '[2]MASTER LIST'!$A:$N, 13, FALSE))</f>
        <v>MASTERS</v>
      </c>
      <c r="L23" s="145" t="str">
        <f>IF(F23="", "", VLOOKUP(F23, '[2]MASTER LIST'!$A:$N, 10, FALSE))</f>
        <v>MEDINE AC</v>
      </c>
      <c r="M23" s="203" t="s">
        <v>4443</v>
      </c>
    </row>
    <row r="24" spans="2:13" s="113" customFormat="1" ht="39.950000000000003" customHeight="1" x14ac:dyDescent="0.35">
      <c r="B24" s="103"/>
      <c r="C24" s="144"/>
      <c r="D24" s="223"/>
      <c r="E24" s="212"/>
      <c r="F24" s="197"/>
      <c r="G24" s="145"/>
      <c r="H24" s="145"/>
      <c r="I24" s="146"/>
      <c r="J24" s="147"/>
      <c r="K24" s="147"/>
      <c r="L24" s="145"/>
      <c r="M24" s="203"/>
    </row>
    <row r="25" spans="2:13" s="113" customFormat="1" ht="39.950000000000003" customHeight="1" x14ac:dyDescent="0.35">
      <c r="B25" s="103"/>
      <c r="C25" s="144"/>
      <c r="D25" s="223">
        <v>1084</v>
      </c>
      <c r="E25" s="212" t="s">
        <v>253</v>
      </c>
      <c r="F25" s="197">
        <v>2009</v>
      </c>
      <c r="G25" s="145" t="str">
        <f>IF(F25="", "", VLOOKUP(F25, '[2]MASTER LIST'!$A:$N, 2, FALSE))</f>
        <v>COTTE</v>
      </c>
      <c r="H25" s="145" t="str">
        <f>IF(F25="", "", VLOOKUP(F25, '[2]MASTER LIST'!$A:$N, 3, FALSE))</f>
        <v>Joelle</v>
      </c>
      <c r="I25" s="146">
        <f>IF(F25="", "", VLOOKUP(F25, '[2]MASTER LIST'!$A:$N, 5, FALSE))</f>
        <v>26967</v>
      </c>
      <c r="J25" s="147" t="str">
        <f>IF(F25="", "", VLOOKUP(F25, '[2]MASTER LIST'!$A:$N, 4, FALSE))</f>
        <v>F</v>
      </c>
      <c r="K25" s="147" t="str">
        <f>IF(F25="", "", VLOOKUP(F25, '[2]MASTER LIST'!$A:$N, 13, FALSE))</f>
        <v>MASTERS</v>
      </c>
      <c r="L25" s="145" t="str">
        <f>IF(F25="", "", VLOOKUP(F25, '[2]MASTER LIST'!$A:$N, 10, FALSE))</f>
        <v>P-LOUIS RACERS AC</v>
      </c>
      <c r="M25" s="203"/>
    </row>
    <row r="26" spans="2:13" s="113" customFormat="1" ht="39.950000000000003" customHeight="1" x14ac:dyDescent="0.35">
      <c r="B26" s="103"/>
      <c r="C26" s="144"/>
      <c r="D26" s="223">
        <v>1085</v>
      </c>
      <c r="E26" s="212" t="s">
        <v>253</v>
      </c>
      <c r="F26" s="197">
        <v>4253</v>
      </c>
      <c r="G26" s="145" t="str">
        <f>IF(F26="", "", VLOOKUP(F26, '[2]MASTER LIST'!$A:$N, 2, FALSE))</f>
        <v>DURHONE</v>
      </c>
      <c r="H26" s="145" t="str">
        <f>IF(F26="", "", VLOOKUP(F26, '[2]MASTER LIST'!$A:$N, 3, FALSE))</f>
        <v>Devika</v>
      </c>
      <c r="I26" s="146">
        <f>IF(F26="", "", VLOOKUP(F26, '[2]MASTER LIST'!$A:$N, 5, FALSE))</f>
        <v>32677</v>
      </c>
      <c r="J26" s="147" t="str">
        <f>IF(F26="", "", VLOOKUP(F26, '[2]MASTER LIST'!$A:$N, 4, FALSE))</f>
        <v>F</v>
      </c>
      <c r="K26" s="147" t="str">
        <f>IF(F26="", "", VLOOKUP(F26, '[2]MASTER LIST'!$A:$N, 13, FALSE))</f>
        <v>MASTERS</v>
      </c>
      <c r="L26" s="145" t="str">
        <f>IF(F26="", "", VLOOKUP(F26, '[2]MASTER LIST'!$A:$N, 10, FALSE))</f>
        <v>P-LOUIS RACERS AC</v>
      </c>
      <c r="M26" s="203"/>
    </row>
    <row r="27" spans="2:13" s="113" customFormat="1" ht="39.950000000000003" customHeight="1" x14ac:dyDescent="0.35">
      <c r="B27" s="103"/>
      <c r="C27" s="144" t="s">
        <v>4443</v>
      </c>
      <c r="D27" s="223">
        <v>1086</v>
      </c>
      <c r="E27" s="212" t="s">
        <v>253</v>
      </c>
      <c r="F27" s="197">
        <v>4054</v>
      </c>
      <c r="G27" s="145" t="str">
        <f>IF(F27="", "", VLOOKUP(F27, '[2]MASTER LIST'!$A:$N, 2, FALSE))</f>
        <v>RAMBACCUS</v>
      </c>
      <c r="H27" s="145" t="str">
        <f>IF(F27="", "", VLOOKUP(F27, '[2]MASTER LIST'!$A:$N, 3, FALSE))</f>
        <v>Audrey Sandra</v>
      </c>
      <c r="I27" s="146">
        <f>IF(F27="", "", VLOOKUP(F27, '[2]MASTER LIST'!$A:$N, 5, FALSE))</f>
        <v>31798</v>
      </c>
      <c r="J27" s="147" t="str">
        <f>IF(F27="", "", VLOOKUP(F27, '[2]MASTER LIST'!$A:$N, 4, FALSE))</f>
        <v>F</v>
      </c>
      <c r="K27" s="147" t="str">
        <f>IF(F27="", "", VLOOKUP(F27, '[2]MASTER LIST'!$A:$N, 13, FALSE))</f>
        <v>MASTERS</v>
      </c>
      <c r="L27" s="145" t="str">
        <f>IF(F27="", "", VLOOKUP(F27, '[2]MASTER LIST'!$A:$N, 10, FALSE))</f>
        <v>P-LOUIS RACERS AC</v>
      </c>
      <c r="M27" s="203" t="s">
        <v>4443</v>
      </c>
    </row>
    <row r="28" spans="2:13" s="113" customFormat="1" ht="39.950000000000003" customHeight="1" x14ac:dyDescent="0.35">
      <c r="B28" s="103"/>
      <c r="C28" s="144"/>
      <c r="D28" s="223"/>
      <c r="E28" s="212"/>
      <c r="F28" s="197"/>
      <c r="G28" s="145"/>
      <c r="H28" s="145"/>
      <c r="I28" s="146"/>
      <c r="J28" s="147"/>
      <c r="K28" s="147"/>
      <c r="L28" s="145"/>
      <c r="M28" s="203"/>
    </row>
    <row r="29" spans="2:13" s="113" customFormat="1" ht="39.950000000000003" customHeight="1" x14ac:dyDescent="0.35">
      <c r="B29" s="103"/>
      <c r="C29" s="144"/>
      <c r="D29" s="223">
        <v>1091</v>
      </c>
      <c r="E29" s="212" t="s">
        <v>253</v>
      </c>
      <c r="F29" s="197">
        <v>4356</v>
      </c>
      <c r="G29" s="145" t="str">
        <f>IF(F29="", "", VLOOKUP(F29, '[2]MASTER LIST'!$A:$N, 2, FALSE))</f>
        <v>MURDAY FRANÇOIS</v>
      </c>
      <c r="H29" s="145" t="str">
        <f>IF(F29="", "", VLOOKUP(F29, '[2]MASTER LIST'!$A:$N, 3, FALSE))</f>
        <v>Pascaline</v>
      </c>
      <c r="I29" s="146">
        <f>IF(F29="", "", VLOOKUP(F29, '[2]MASTER LIST'!$A:$N, 5, FALSE))</f>
        <v>29496</v>
      </c>
      <c r="J29" s="147" t="str">
        <f>IF(F29="", "", VLOOKUP(F29, '[2]MASTER LIST'!$A:$N, 4, FALSE))</f>
        <v>F</v>
      </c>
      <c r="K29" s="147" t="str">
        <f>IF(F29="", "", VLOOKUP(F29, '[2]MASTER LIST'!$A:$N, 13, FALSE))</f>
        <v>MASTERS</v>
      </c>
      <c r="L29" s="145" t="str">
        <f>IF(F29="", "", VLOOKUP(F29, '[2]MASTER LIST'!$A:$N, 10, FALSE))</f>
        <v>POUDRE D'OR AC</v>
      </c>
      <c r="M29" s="203"/>
    </row>
    <row r="30" spans="2:13" s="113" customFormat="1" ht="39.950000000000003" customHeight="1" x14ac:dyDescent="0.35">
      <c r="B30" s="103"/>
      <c r="C30" s="144"/>
      <c r="D30" s="223"/>
      <c r="E30" s="212"/>
      <c r="F30" s="197"/>
      <c r="G30" s="145"/>
      <c r="H30" s="145"/>
      <c r="I30" s="146"/>
      <c r="J30" s="147"/>
      <c r="K30" s="147"/>
      <c r="L30" s="145"/>
      <c r="M30" s="203"/>
    </row>
    <row r="31" spans="2:13" s="113" customFormat="1" ht="39.950000000000003" customHeight="1" x14ac:dyDescent="0.35">
      <c r="B31" s="103"/>
      <c r="C31" s="144" t="s">
        <v>4443</v>
      </c>
      <c r="D31" s="223">
        <v>1087</v>
      </c>
      <c r="E31" s="212" t="s">
        <v>253</v>
      </c>
      <c r="F31" s="197">
        <v>4366</v>
      </c>
      <c r="G31" s="145" t="str">
        <f>IF(F31="", "", VLOOKUP(F31, '[2]MASTER LIST'!$A:$N, 2, FALSE))</f>
        <v>BUCKTOWAR</v>
      </c>
      <c r="H31" s="145" t="str">
        <f>IF(F31="", "", VLOOKUP(F31, '[2]MASTER LIST'!$A:$N, 3, FALSE))</f>
        <v xml:space="preserve">Marie Michelle </v>
      </c>
      <c r="I31" s="146">
        <f>IF(F31="", "", VLOOKUP(F31, '[2]MASTER LIST'!$A:$N, 5, FALSE))</f>
        <v>26210</v>
      </c>
      <c r="J31" s="147" t="str">
        <f>IF(F31="", "", VLOOKUP(F31, '[2]MASTER LIST'!$A:$N, 4, FALSE))</f>
        <v>F</v>
      </c>
      <c r="K31" s="147" t="str">
        <f>IF(F31="", "", VLOOKUP(F31, '[2]MASTER LIST'!$A:$N, 13, FALSE))</f>
        <v>MASTERS</v>
      </c>
      <c r="L31" s="145" t="s">
        <v>7151</v>
      </c>
      <c r="M31" s="203" t="s">
        <v>4443</v>
      </c>
    </row>
    <row r="32" spans="2:13" s="113" customFormat="1" ht="39.950000000000003" customHeight="1" x14ac:dyDescent="0.35">
      <c r="B32" s="103"/>
      <c r="C32" s="144"/>
      <c r="D32" s="223">
        <v>1088</v>
      </c>
      <c r="E32" s="212" t="s">
        <v>253</v>
      </c>
      <c r="F32" s="197">
        <v>4364</v>
      </c>
      <c r="G32" s="145" t="str">
        <f>IF(F32="", "", VLOOKUP(F32, '[2]MASTER LIST'!$A:$N, 2, FALSE))</f>
        <v>COLOMES</v>
      </c>
      <c r="H32" s="145" t="str">
        <f>IF(F32="", "", VLOOKUP(F32, '[2]MASTER LIST'!$A:$N, 3, FALSE))</f>
        <v>Danille</v>
      </c>
      <c r="I32" s="146">
        <f>IF(F32="", "", VLOOKUP(F32, '[2]MASTER LIST'!$A:$N, 5, FALSE))</f>
        <v>27581</v>
      </c>
      <c r="J32" s="147" t="str">
        <f>IF(F32="", "", VLOOKUP(F32, '[2]MASTER LIST'!$A:$N, 4, FALSE))</f>
        <v>F</v>
      </c>
      <c r="K32" s="147" t="str">
        <f>IF(F32="", "", VLOOKUP(F32, '[2]MASTER LIST'!$A:$N, 13, FALSE))</f>
        <v>MASTERS</v>
      </c>
      <c r="L32" s="145" t="s">
        <v>7151</v>
      </c>
      <c r="M32" s="203"/>
    </row>
    <row r="33" spans="2:13" s="113" customFormat="1" ht="39.950000000000003" customHeight="1" x14ac:dyDescent="0.35">
      <c r="B33" s="103"/>
      <c r="C33" s="144" t="s">
        <v>4443</v>
      </c>
      <c r="D33" s="223">
        <v>1089</v>
      </c>
      <c r="E33" s="212" t="s">
        <v>253</v>
      </c>
      <c r="F33" s="197">
        <v>3387</v>
      </c>
      <c r="G33" s="145" t="str">
        <f>IF(F33="", "", VLOOKUP(F33, '[2]MASTER LIST'!$A:$N, 2, FALSE))</f>
        <v>DABY</v>
      </c>
      <c r="H33" s="145" t="str">
        <f>IF(F33="", "", VLOOKUP(F33, '[2]MASTER LIST'!$A:$N, 3, FALSE))</f>
        <v>Bibi Sarah Bilkiss</v>
      </c>
      <c r="I33" s="146">
        <f>IF(F33="", "", VLOOKUP(F33, '[2]MASTER LIST'!$A:$N, 5, FALSE))</f>
        <v>33129</v>
      </c>
      <c r="J33" s="147" t="str">
        <f>IF(F33="", "", VLOOKUP(F33, '[2]MASTER LIST'!$A:$N, 4, FALSE))</f>
        <v>F</v>
      </c>
      <c r="K33" s="147" t="str">
        <f>IF(F33="", "", VLOOKUP(F33, '[2]MASTER LIST'!$A:$N, 13, FALSE))</f>
        <v>MASTERS</v>
      </c>
      <c r="L33" s="145" t="s">
        <v>7151</v>
      </c>
      <c r="M33" s="203" t="s">
        <v>4443</v>
      </c>
    </row>
    <row r="34" spans="2:13" s="113" customFormat="1" ht="39.950000000000003" customHeight="1" x14ac:dyDescent="0.35">
      <c r="B34" s="103"/>
      <c r="C34" s="144" t="s">
        <v>4443</v>
      </c>
      <c r="D34" s="223">
        <v>1090</v>
      </c>
      <c r="E34" s="212" t="s">
        <v>253</v>
      </c>
      <c r="F34" s="197">
        <v>4370</v>
      </c>
      <c r="G34" s="145" t="str">
        <f>IF(F34="", "", VLOOKUP(F34, '[2]MASTER LIST'!$A:$N, 2, FALSE))</f>
        <v>KRITZINGER</v>
      </c>
      <c r="H34" s="145" t="str">
        <f>IF(F34="", "", VLOOKUP(F34, '[2]MASTER LIST'!$A:$N, 3, FALSE))</f>
        <v>Yvonne</v>
      </c>
      <c r="I34" s="146">
        <f>IF(F34="", "", VLOOKUP(F34, '[2]MASTER LIST'!$A:$N, 5, FALSE))</f>
        <v>30823</v>
      </c>
      <c r="J34" s="147" t="str">
        <f>IF(F34="", "", VLOOKUP(F34, '[2]MASTER LIST'!$A:$N, 4, FALSE))</f>
        <v>F</v>
      </c>
      <c r="K34" s="147" t="str">
        <f>IF(F34="", "", VLOOKUP(F34, '[2]MASTER LIST'!$A:$N, 13, FALSE))</f>
        <v>MASTERS</v>
      </c>
      <c r="L34" s="145" t="s">
        <v>7151</v>
      </c>
      <c r="M34" s="203" t="s">
        <v>4443</v>
      </c>
    </row>
    <row r="35" spans="2:13" s="113" customFormat="1" ht="39.950000000000003" customHeight="1" x14ac:dyDescent="0.35">
      <c r="B35" s="103"/>
      <c r="C35" s="144" t="s">
        <v>4443</v>
      </c>
      <c r="D35" s="223">
        <v>1092</v>
      </c>
      <c r="E35" s="212" t="s">
        <v>253</v>
      </c>
      <c r="F35" s="197">
        <v>3272</v>
      </c>
      <c r="G35" s="145" t="str">
        <f>IF(F35="", "", VLOOKUP(F35, '[2]MASTER LIST'!$A:$N, 2, FALSE))</f>
        <v>PROSPER DESVEAUX</v>
      </c>
      <c r="H35" s="145" t="str">
        <f>IF(F35="", "", VLOOKUP(F35, '[2]MASTER LIST'!$A:$N, 3, FALSE))</f>
        <v>Marie Yanna</v>
      </c>
      <c r="I35" s="146">
        <f>IF(F35="", "", VLOOKUP(F35, '[2]MASTER LIST'!$A:$N, 5, FALSE))</f>
        <v>32351</v>
      </c>
      <c r="J35" s="147" t="str">
        <f>IF(F35="", "", VLOOKUP(F35, '[2]MASTER LIST'!$A:$N, 4, FALSE))</f>
        <v>F</v>
      </c>
      <c r="K35" s="147" t="str">
        <f>IF(F35="", "", VLOOKUP(F35, '[2]MASTER LIST'!$A:$N, 13, FALSE))</f>
        <v>MASTERS</v>
      </c>
      <c r="L35" s="145" t="s">
        <v>7151</v>
      </c>
      <c r="M35" s="203" t="s">
        <v>4443</v>
      </c>
    </row>
    <row r="36" spans="2:13" s="113" customFormat="1" ht="39.950000000000003" customHeight="1" x14ac:dyDescent="0.35">
      <c r="B36" s="103"/>
      <c r="C36" s="144" t="s">
        <v>4443</v>
      </c>
      <c r="D36" s="223">
        <v>1093</v>
      </c>
      <c r="E36" s="212" t="s">
        <v>253</v>
      </c>
      <c r="F36" s="197">
        <v>4309</v>
      </c>
      <c r="G36" s="145" t="str">
        <f>IF(F36="", "", VLOOKUP(F36, '[2]MASTER LIST'!$A:$N, 2, FALSE))</f>
        <v>RAJOO</v>
      </c>
      <c r="H36" s="145" t="str">
        <f>IF(F36="", "", VLOOKUP(F36, '[2]MASTER LIST'!$A:$N, 3, FALSE))</f>
        <v>Annegret</v>
      </c>
      <c r="I36" s="146">
        <f>IF(F36="", "", VLOOKUP(F36, '[2]MASTER LIST'!$A:$N, 5, FALSE))</f>
        <v>30369</v>
      </c>
      <c r="J36" s="147" t="str">
        <f>IF(F36="", "", VLOOKUP(F36, '[2]MASTER LIST'!$A:$N, 4, FALSE))</f>
        <v>F</v>
      </c>
      <c r="K36" s="147" t="str">
        <f>IF(F36="", "", VLOOKUP(F36, '[2]MASTER LIST'!$A:$N, 13, FALSE))</f>
        <v>MASTERS</v>
      </c>
      <c r="L36" s="145" t="s">
        <v>7151</v>
      </c>
      <c r="M36" s="203" t="s">
        <v>4443</v>
      </c>
    </row>
    <row r="37" spans="2:13" s="113" customFormat="1" ht="39.950000000000003" customHeight="1" x14ac:dyDescent="0.35">
      <c r="B37" s="103"/>
      <c r="C37" s="144"/>
      <c r="D37" s="223"/>
      <c r="E37" s="212"/>
      <c r="F37" s="197"/>
      <c r="G37" s="145"/>
      <c r="H37" s="145"/>
      <c r="I37" s="146"/>
      <c r="J37" s="147"/>
      <c r="K37" s="147"/>
      <c r="L37" s="145"/>
      <c r="M37" s="203"/>
    </row>
    <row r="38" spans="2:13" s="113" customFormat="1" ht="39.950000000000003" customHeight="1" x14ac:dyDescent="0.35">
      <c r="B38" s="103"/>
      <c r="C38" s="144"/>
      <c r="D38" s="223">
        <v>1094</v>
      </c>
      <c r="E38" s="212" t="s">
        <v>253</v>
      </c>
      <c r="F38" s="197">
        <v>3871</v>
      </c>
      <c r="G38" s="145" t="str">
        <f>IF(F38="", "", VLOOKUP(F38, '[2]MASTER LIST'!$A:$N, 2, FALSE))</f>
        <v>AZOR</v>
      </c>
      <c r="H38" s="145" t="str">
        <f>IF(F38="", "", VLOOKUP(F38, '[2]MASTER LIST'!$A:$N, 3, FALSE))</f>
        <v>Marie Audrey  Pascale Azor</v>
      </c>
      <c r="I38" s="146">
        <f>IF(F38="", "", VLOOKUP(F38, '[2]MASTER LIST'!$A:$N, 5, FALSE))</f>
        <v>28243</v>
      </c>
      <c r="J38" s="147" t="str">
        <f>IF(F38="", "", VLOOKUP(F38, '[2]MASTER LIST'!$A:$N, 4, FALSE))</f>
        <v>F</v>
      </c>
      <c r="K38" s="147" t="str">
        <f>IF(F38="", "", VLOOKUP(F38, '[2]MASTER LIST'!$A:$N, 13, FALSE))</f>
        <v>MASTERS</v>
      </c>
      <c r="L38" s="145" t="str">
        <f>IF(F38="", "", VLOOKUP(F38, '[2]MASTER LIST'!$A:$N, 10, FALSE))</f>
        <v>Q-BORNES HURRICANE AC</v>
      </c>
      <c r="M38" s="203"/>
    </row>
    <row r="39" spans="2:13" s="113" customFormat="1" ht="39.950000000000003" customHeight="1" x14ac:dyDescent="0.35">
      <c r="B39" s="103"/>
      <c r="C39" s="144"/>
      <c r="D39" s="223"/>
      <c r="E39" s="212"/>
      <c r="F39" s="197"/>
      <c r="G39" s="145"/>
      <c r="H39" s="145"/>
      <c r="I39" s="146"/>
      <c r="J39" s="147"/>
      <c r="K39" s="147"/>
      <c r="L39" s="145"/>
      <c r="M39" s="203"/>
    </row>
    <row r="40" spans="2:13" s="113" customFormat="1" ht="39.950000000000003" customHeight="1" x14ac:dyDescent="0.35">
      <c r="B40" s="103"/>
      <c r="C40" s="144"/>
      <c r="D40" s="223">
        <v>1099</v>
      </c>
      <c r="E40" s="212"/>
      <c r="F40" s="197"/>
      <c r="G40" s="145" t="s">
        <v>4246</v>
      </c>
      <c r="H40" s="145" t="s">
        <v>7112</v>
      </c>
      <c r="I40" s="146"/>
      <c r="J40" s="147" t="s">
        <v>201</v>
      </c>
      <c r="K40" s="147" t="s">
        <v>205</v>
      </c>
      <c r="L40" s="145" t="s">
        <v>67</v>
      </c>
      <c r="M40" s="203"/>
    </row>
    <row r="41" spans="2:13" s="113" customFormat="1" ht="39.950000000000003" customHeight="1" x14ac:dyDescent="0.35">
      <c r="B41" s="103"/>
      <c r="C41" s="144"/>
      <c r="D41" s="223"/>
      <c r="E41" s="212"/>
      <c r="F41" s="197"/>
      <c r="G41" s="145"/>
      <c r="H41" s="145"/>
      <c r="I41" s="146"/>
      <c r="J41" s="147"/>
      <c r="K41" s="147"/>
      <c r="L41" s="145"/>
      <c r="M41" s="203"/>
    </row>
    <row r="42" spans="2:13" s="113" customFormat="1" ht="39.950000000000003" customHeight="1" x14ac:dyDescent="0.35">
      <c r="B42" s="103"/>
      <c r="C42" s="144" t="s">
        <v>4443</v>
      </c>
      <c r="D42" s="223">
        <v>1095</v>
      </c>
      <c r="E42" s="212" t="s">
        <v>253</v>
      </c>
      <c r="F42" s="197">
        <v>1938</v>
      </c>
      <c r="G42" s="145" t="str">
        <f>IF(F42="", "", VLOOKUP(F42, '[2]MASTER LIST'!$A:$N, 2, FALSE))</f>
        <v>RAMCHARAN-MALOO</v>
      </c>
      <c r="H42" s="145" t="str">
        <f>IF(F42="", "", VLOOKUP(F42, '[2]MASTER LIST'!$A:$N, 3, FALSE))</f>
        <v>Damini</v>
      </c>
      <c r="I42" s="146">
        <f>IF(F42="", "", VLOOKUP(F42, '[2]MASTER LIST'!$A:$N, 5, FALSE))</f>
        <v>31681</v>
      </c>
      <c r="J42" s="147" t="str">
        <f>IF(F42="", "", VLOOKUP(F42, '[2]MASTER LIST'!$A:$N, 4, FALSE))</f>
        <v>F</v>
      </c>
      <c r="K42" s="147" t="str">
        <f>IF(F42="", "", VLOOKUP(F42, '[2]MASTER LIST'!$A:$N, 13, FALSE))</f>
        <v>MASTERS</v>
      </c>
      <c r="L42" s="145" t="s">
        <v>7179</v>
      </c>
      <c r="M42" s="203" t="s">
        <v>4443</v>
      </c>
    </row>
    <row r="43" spans="2:13" s="113" customFormat="1" ht="39.950000000000003" customHeight="1" x14ac:dyDescent="0.35">
      <c r="B43" s="103"/>
      <c r="C43" s="144"/>
      <c r="D43" s="223"/>
      <c r="E43" s="212"/>
      <c r="F43" s="197"/>
      <c r="G43" s="145"/>
      <c r="H43" s="145"/>
      <c r="I43" s="146"/>
      <c r="J43" s="147"/>
      <c r="K43" s="147"/>
      <c r="L43" s="332"/>
      <c r="M43" s="203"/>
    </row>
    <row r="44" spans="2:13" s="113" customFormat="1" ht="39.950000000000003" customHeight="1" x14ac:dyDescent="0.35">
      <c r="B44" s="103"/>
      <c r="C44" s="144"/>
      <c r="D44" s="223">
        <v>1096</v>
      </c>
      <c r="E44" s="212" t="s">
        <v>253</v>
      </c>
      <c r="F44" s="197">
        <v>1436</v>
      </c>
      <c r="G44" s="145" t="str">
        <f>IF(F44="", "", VLOOKUP(F44, '[2]MASTER LIST'!$A:$N, 2, FALSE))</f>
        <v>SAUTRELLE</v>
      </c>
      <c r="H44" s="145" t="str">
        <f>IF(F44="", "", VLOOKUP(F44, '[2]MASTER LIST'!$A:$N, 3, FALSE))</f>
        <v>Isabelle</v>
      </c>
      <c r="I44" s="146">
        <f>IF(F44="", "", VLOOKUP(F44, '[2]MASTER LIST'!$A:$N, 5, FALSE))</f>
        <v>31685</v>
      </c>
      <c r="J44" s="147" t="str">
        <f>IF(F44="", "", VLOOKUP(F44, '[2]MASTER LIST'!$A:$N, 4, FALSE))</f>
        <v>F</v>
      </c>
      <c r="K44" s="147" t="str">
        <f>IF(F44="", "", VLOOKUP(F44, '[2]MASTER LIST'!$A:$N, 13, FALSE))</f>
        <v>MASTERS</v>
      </c>
      <c r="L44" s="145" t="str">
        <f>IF(F44="", "", VLOOKUP(F44, '[2]MASTER LIST'!$A:$N, 10, FALSE))</f>
        <v>SOUILLAC AC</v>
      </c>
      <c r="M44" s="203"/>
    </row>
    <row r="45" spans="2:13" s="113" customFormat="1" ht="39.950000000000003" customHeight="1" x14ac:dyDescent="0.35">
      <c r="B45" s="103"/>
      <c r="C45" s="188"/>
      <c r="D45" s="190"/>
      <c r="E45" s="297"/>
      <c r="F45" s="199"/>
      <c r="G45" s="189"/>
      <c r="H45" s="189"/>
      <c r="I45" s="190"/>
      <c r="J45" s="190"/>
      <c r="K45" s="190"/>
      <c r="L45" s="189"/>
      <c r="M45" s="331"/>
    </row>
    <row r="46" spans="2:13" s="113" customFormat="1" ht="39.950000000000003" customHeight="1" x14ac:dyDescent="0.35">
      <c r="B46" s="103"/>
      <c r="C46" s="144" t="s">
        <v>4443</v>
      </c>
      <c r="D46" s="333"/>
      <c r="E46" s="212"/>
      <c r="F46" s="197"/>
      <c r="G46" s="145"/>
      <c r="H46" s="145"/>
      <c r="I46" s="146"/>
      <c r="J46" s="147"/>
      <c r="K46" s="147"/>
      <c r="L46" s="145"/>
      <c r="M46" s="203"/>
    </row>
    <row r="47" spans="2:13" s="113" customFormat="1" ht="39.950000000000003" customHeight="1" x14ac:dyDescent="0.35">
      <c r="B47" s="103"/>
      <c r="C47" s="144"/>
      <c r="D47" s="223"/>
      <c r="E47" s="212"/>
      <c r="F47" s="197"/>
      <c r="G47" s="145"/>
      <c r="H47" s="145"/>
      <c r="I47" s="146"/>
      <c r="J47" s="147"/>
      <c r="K47" s="147"/>
      <c r="L47" s="145"/>
      <c r="M47" s="203"/>
    </row>
    <row r="48" spans="2:13" s="113" customFormat="1" ht="39.950000000000003" customHeight="1" thickBot="1" x14ac:dyDescent="0.4">
      <c r="B48" s="103"/>
      <c r="C48" s="217"/>
      <c r="D48" s="285"/>
      <c r="E48" s="306"/>
      <c r="F48" s="286"/>
      <c r="G48" s="218"/>
      <c r="H48" s="218"/>
      <c r="I48" s="219"/>
      <c r="J48" s="220"/>
      <c r="K48" s="220"/>
      <c r="L48" s="218"/>
      <c r="M48" s="318"/>
    </row>
  </sheetData>
  <sortState xmlns:xlrd2="http://schemas.microsoft.com/office/spreadsheetml/2017/richdata2" ref="C10:M44">
    <sortCondition ref="L10:L44"/>
  </sortState>
  <mergeCells count="7">
    <mergeCell ref="B8:H8"/>
    <mergeCell ref="B2:M3"/>
    <mergeCell ref="C4:M4"/>
    <mergeCell ref="C7:M7"/>
    <mergeCell ref="L6:M6"/>
    <mergeCell ref="B6:I6"/>
    <mergeCell ref="J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057" workbookViewId="0">
      <selection activeCell="E2067" sqref="E2067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355" t="s">
        <v>188</v>
      </c>
      <c r="G36" s="356"/>
      <c r="H36" s="357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358"/>
      <c r="G37" s="359"/>
      <c r="H37" s="360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355" t="s">
        <v>189</v>
      </c>
      <c r="G38" s="356"/>
      <c r="H38" s="357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358"/>
      <c r="G39" s="359"/>
      <c r="H39" s="360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2025-09-04T10:55:55Z</cp:lastPrinted>
  <dcterms:created xsi:type="dcterms:W3CDTF">2017-01-12T07:18:11Z</dcterms:created>
  <dcterms:modified xsi:type="dcterms:W3CDTF">2025-09-04T11:54:22Z</dcterms:modified>
</cp:coreProperties>
</file>